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KHenderson\Documents\BSWI 2023\"/>
    </mc:Choice>
  </mc:AlternateContent>
  <xr:revisionPtr revIDLastSave="0" documentId="13_ncr:1_{7F25013E-CC30-422B-988D-CFEC4946AFEB}" xr6:coauthVersionLast="47" xr6:coauthVersionMax="47" xr10:uidLastSave="{00000000-0000-0000-0000-000000000000}"/>
  <bookViews>
    <workbookView xWindow="29580" yWindow="855" windowWidth="21600" windowHeight="11385" xr2:uid="{00000000-000D-0000-FFFF-FFFF00000000}"/>
  </bookViews>
  <sheets>
    <sheet name="Best States to Work Index" sheetId="1" r:id="rId1"/>
    <sheet name="Wage Dimension" sheetId="2" r:id="rId2"/>
    <sheet name="Worker Protection Dimension" sheetId="3" r:id="rId3"/>
    <sheet name="Right to Organiz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j4SUG1LBKROpXKrOOnwJFIQKehHkjrfxjZ31Qo+6P9A="/>
    </ext>
  </extLst>
</workbook>
</file>

<file path=xl/calcChain.xml><?xml version="1.0" encoding="utf-8"?>
<calcChain xmlns="http://schemas.openxmlformats.org/spreadsheetml/2006/main">
  <c r="F59" i="4" l="1"/>
  <c r="E59" i="4"/>
  <c r="F58" i="4"/>
  <c r="E58" i="4"/>
  <c r="H56" i="4"/>
  <c r="C56" i="4" s="1"/>
  <c r="G56" i="4"/>
  <c r="H55" i="4"/>
  <c r="C55" i="4" s="1"/>
  <c r="G55" i="4"/>
  <c r="H54" i="4"/>
  <c r="C54" i="4" s="1"/>
  <c r="G54" i="4"/>
  <c r="H53" i="4"/>
  <c r="C53" i="4" s="1"/>
  <c r="G53" i="4"/>
  <c r="H52" i="4"/>
  <c r="C52" i="4" s="1"/>
  <c r="G52" i="4"/>
  <c r="H51" i="4"/>
  <c r="C51" i="4" s="1"/>
  <c r="G51" i="4"/>
  <c r="H50" i="4"/>
  <c r="C50" i="4" s="1"/>
  <c r="G50" i="4"/>
  <c r="H49" i="4"/>
  <c r="C49" i="4" s="1"/>
  <c r="G49" i="4"/>
  <c r="H48" i="4"/>
  <c r="C48" i="4" s="1"/>
  <c r="G45" i="1" s="1"/>
  <c r="G48" i="4"/>
  <c r="H47" i="4"/>
  <c r="C47" i="4" s="1"/>
  <c r="G47" i="4"/>
  <c r="H46" i="4"/>
  <c r="C46" i="4" s="1"/>
  <c r="G46" i="4"/>
  <c r="H45" i="4"/>
  <c r="C45" i="4" s="1"/>
  <c r="G45" i="4"/>
  <c r="H44" i="4"/>
  <c r="C44" i="4" s="1"/>
  <c r="G44" i="4"/>
  <c r="H43" i="4"/>
  <c r="C43" i="4" s="1"/>
  <c r="G43" i="4"/>
  <c r="H42" i="4"/>
  <c r="C42" i="4" s="1"/>
  <c r="G39" i="1" s="1"/>
  <c r="G42" i="4"/>
  <c r="H41" i="4"/>
  <c r="C41" i="4" s="1"/>
  <c r="G41" i="4"/>
  <c r="H40" i="4"/>
  <c r="C40" i="4" s="1"/>
  <c r="G40" i="4"/>
  <c r="H39" i="4"/>
  <c r="C39" i="4" s="1"/>
  <c r="G39" i="4"/>
  <c r="H38" i="4"/>
  <c r="C38" i="4" s="1"/>
  <c r="G38" i="4"/>
  <c r="H37" i="4"/>
  <c r="C37" i="4" s="1"/>
  <c r="G37" i="4"/>
  <c r="H36" i="4"/>
  <c r="C36" i="4" s="1"/>
  <c r="G33" i="1" s="1"/>
  <c r="G36" i="4"/>
  <c r="H35" i="4"/>
  <c r="C35" i="4" s="1"/>
  <c r="G35" i="4"/>
  <c r="H34" i="4"/>
  <c r="C34" i="4" s="1"/>
  <c r="G31" i="1" s="1"/>
  <c r="G34" i="4"/>
  <c r="H33" i="4"/>
  <c r="C33" i="4" s="1"/>
  <c r="G33" i="4"/>
  <c r="H32" i="4"/>
  <c r="C32" i="4" s="1"/>
  <c r="G32" i="4"/>
  <c r="H31" i="4"/>
  <c r="C31" i="4" s="1"/>
  <c r="G31" i="4"/>
  <c r="H30" i="4"/>
  <c r="C30" i="4" s="1"/>
  <c r="G27" i="1" s="1"/>
  <c r="G30" i="4"/>
  <c r="H29" i="4"/>
  <c r="C29" i="4" s="1"/>
  <c r="G29" i="4"/>
  <c r="H28" i="4"/>
  <c r="C28" i="4" s="1"/>
  <c r="G25" i="1" s="1"/>
  <c r="G28" i="4"/>
  <c r="H27" i="4"/>
  <c r="C27" i="4" s="1"/>
  <c r="G27" i="4"/>
  <c r="H26" i="4"/>
  <c r="C26" i="4" s="1"/>
  <c r="G26" i="4"/>
  <c r="H25" i="4"/>
  <c r="C25" i="4" s="1"/>
  <c r="G25" i="4"/>
  <c r="H24" i="4"/>
  <c r="C24" i="4" s="1"/>
  <c r="G24" i="4"/>
  <c r="H23" i="4"/>
  <c r="C23" i="4" s="1"/>
  <c r="G23" i="4"/>
  <c r="H22" i="4"/>
  <c r="C22" i="4" s="1"/>
  <c r="G19" i="1" s="1"/>
  <c r="G22" i="4"/>
  <c r="H21" i="4"/>
  <c r="C21" i="4" s="1"/>
  <c r="G21" i="4"/>
  <c r="H20" i="4"/>
  <c r="C20" i="4" s="1"/>
  <c r="G17" i="1" s="1"/>
  <c r="G20" i="4"/>
  <c r="H19" i="4"/>
  <c r="C19" i="4" s="1"/>
  <c r="G19" i="4"/>
  <c r="H18" i="4"/>
  <c r="C18" i="4" s="1"/>
  <c r="G18" i="4"/>
  <c r="H17" i="4"/>
  <c r="C17" i="4" s="1"/>
  <c r="G17" i="4"/>
  <c r="H16" i="4"/>
  <c r="C16" i="4" s="1"/>
  <c r="G16" i="4"/>
  <c r="H15" i="4"/>
  <c r="C15" i="4" s="1"/>
  <c r="G15" i="4"/>
  <c r="H14" i="4"/>
  <c r="C14" i="4" s="1"/>
  <c r="G11" i="1" s="1"/>
  <c r="G14" i="4"/>
  <c r="H13" i="4"/>
  <c r="C13" i="4" s="1"/>
  <c r="G13" i="4"/>
  <c r="H12" i="4"/>
  <c r="C12" i="4" s="1"/>
  <c r="G9" i="1" s="1"/>
  <c r="G12" i="4"/>
  <c r="H11" i="4"/>
  <c r="C11" i="4" s="1"/>
  <c r="G11" i="4"/>
  <c r="H10" i="4"/>
  <c r="C10" i="4" s="1"/>
  <c r="G10" i="4"/>
  <c r="H9" i="4"/>
  <c r="C9" i="4" s="1"/>
  <c r="G9" i="4"/>
  <c r="H8" i="4"/>
  <c r="C8" i="4" s="1"/>
  <c r="G8" i="4"/>
  <c r="H7" i="4"/>
  <c r="C7" i="4" s="1"/>
  <c r="G7" i="4"/>
  <c r="H6" i="4"/>
  <c r="C6" i="4" s="1"/>
  <c r="G3" i="1" s="1"/>
  <c r="G6" i="4"/>
  <c r="H5" i="4"/>
  <c r="H59" i="4" s="1"/>
  <c r="G5" i="4"/>
  <c r="V58" i="3"/>
  <c r="T58" i="3"/>
  <c r="R58" i="3"/>
  <c r="Q58" i="3"/>
  <c r="P58" i="3"/>
  <c r="O58" i="3"/>
  <c r="M58" i="3"/>
  <c r="L58" i="3"/>
  <c r="I58" i="3"/>
  <c r="H58" i="3"/>
  <c r="G58" i="3"/>
  <c r="E58" i="3"/>
  <c r="V57" i="3"/>
  <c r="T57" i="3"/>
  <c r="R57" i="3"/>
  <c r="Q57" i="3"/>
  <c r="P57" i="3"/>
  <c r="O57" i="3"/>
  <c r="M57" i="3"/>
  <c r="L57" i="3"/>
  <c r="I57" i="3"/>
  <c r="H57" i="3"/>
  <c r="G57" i="3"/>
  <c r="E57" i="3"/>
  <c r="W55" i="3"/>
  <c r="U55" i="3"/>
  <c r="S55" i="3"/>
  <c r="N55" i="3"/>
  <c r="J55" i="3"/>
  <c r="K55" i="3" s="1"/>
  <c r="F55" i="3"/>
  <c r="W54" i="3"/>
  <c r="U54" i="3"/>
  <c r="S54" i="3"/>
  <c r="N54" i="3"/>
  <c r="K54" i="3"/>
  <c r="J54" i="3"/>
  <c r="F54" i="3"/>
  <c r="W53" i="3"/>
  <c r="U53" i="3"/>
  <c r="S53" i="3"/>
  <c r="N53" i="3"/>
  <c r="C53" i="3" s="1"/>
  <c r="K53" i="3"/>
  <c r="J53" i="3"/>
  <c r="F53" i="3"/>
  <c r="W52" i="3"/>
  <c r="U52" i="3"/>
  <c r="S52" i="3"/>
  <c r="N52" i="3"/>
  <c r="J52" i="3"/>
  <c r="K52" i="3" s="1"/>
  <c r="F52" i="3"/>
  <c r="C52" i="3"/>
  <c r="W51" i="3"/>
  <c r="U51" i="3"/>
  <c r="S51" i="3"/>
  <c r="N51" i="3"/>
  <c r="K51" i="3"/>
  <c r="J51" i="3"/>
  <c r="F51" i="3"/>
  <c r="C51" i="3" s="1"/>
  <c r="W50" i="3"/>
  <c r="U50" i="3"/>
  <c r="S50" i="3"/>
  <c r="N50" i="3"/>
  <c r="J50" i="3"/>
  <c r="K50" i="3" s="1"/>
  <c r="F50" i="3"/>
  <c r="C50" i="3" s="1"/>
  <c r="W49" i="3"/>
  <c r="U49" i="3"/>
  <c r="S49" i="3"/>
  <c r="N49" i="3"/>
  <c r="K49" i="3"/>
  <c r="J49" i="3"/>
  <c r="F49" i="3"/>
  <c r="W48" i="3"/>
  <c r="U48" i="3"/>
  <c r="S48" i="3"/>
  <c r="N48" i="3"/>
  <c r="K48" i="3"/>
  <c r="J48" i="3"/>
  <c r="F48" i="3"/>
  <c r="C48" i="3" s="1"/>
  <c r="W47" i="3"/>
  <c r="U47" i="3"/>
  <c r="S47" i="3"/>
  <c r="N47" i="3"/>
  <c r="J47" i="3"/>
  <c r="K47" i="3" s="1"/>
  <c r="C47" i="3" s="1"/>
  <c r="F47" i="3"/>
  <c r="W46" i="3"/>
  <c r="U46" i="3"/>
  <c r="S46" i="3"/>
  <c r="N46" i="3"/>
  <c r="K46" i="3"/>
  <c r="J46" i="3"/>
  <c r="F46" i="3"/>
  <c r="W45" i="3"/>
  <c r="U45" i="3"/>
  <c r="S45" i="3"/>
  <c r="N45" i="3"/>
  <c r="C45" i="3" s="1"/>
  <c r="K45" i="3"/>
  <c r="J45" i="3"/>
  <c r="F45" i="3"/>
  <c r="W44" i="3"/>
  <c r="U44" i="3"/>
  <c r="S44" i="3"/>
  <c r="N44" i="3"/>
  <c r="J44" i="3"/>
  <c r="K44" i="3" s="1"/>
  <c r="F44" i="3"/>
  <c r="C44" i="3"/>
  <c r="W43" i="3"/>
  <c r="U43" i="3"/>
  <c r="S43" i="3"/>
  <c r="N43" i="3"/>
  <c r="K43" i="3"/>
  <c r="J43" i="3"/>
  <c r="F43" i="3"/>
  <c r="C43" i="3" s="1"/>
  <c r="W42" i="3"/>
  <c r="U42" i="3"/>
  <c r="S42" i="3"/>
  <c r="N42" i="3"/>
  <c r="J42" i="3"/>
  <c r="K42" i="3" s="1"/>
  <c r="F42" i="3"/>
  <c r="C42" i="3" s="1"/>
  <c r="W41" i="3"/>
  <c r="U41" i="3"/>
  <c r="S41" i="3"/>
  <c r="N41" i="3"/>
  <c r="K41" i="3"/>
  <c r="J41" i="3"/>
  <c r="F41" i="3"/>
  <c r="W40" i="3"/>
  <c r="U40" i="3"/>
  <c r="S40" i="3"/>
  <c r="N40" i="3"/>
  <c r="K40" i="3"/>
  <c r="J40" i="3"/>
  <c r="F40" i="3"/>
  <c r="C40" i="3" s="1"/>
  <c r="W39" i="3"/>
  <c r="U39" i="3"/>
  <c r="S39" i="3"/>
  <c r="N39" i="3"/>
  <c r="J39" i="3"/>
  <c r="K39" i="3" s="1"/>
  <c r="C39" i="3" s="1"/>
  <c r="F39" i="3"/>
  <c r="W38" i="3"/>
  <c r="U38" i="3"/>
  <c r="S38" i="3"/>
  <c r="N38" i="3"/>
  <c r="K38" i="3"/>
  <c r="J38" i="3"/>
  <c r="F38" i="3"/>
  <c r="W37" i="3"/>
  <c r="U37" i="3"/>
  <c r="S37" i="3"/>
  <c r="N37" i="3"/>
  <c r="C37" i="3" s="1"/>
  <c r="K37" i="3"/>
  <c r="J37" i="3"/>
  <c r="F37" i="3"/>
  <c r="W36" i="3"/>
  <c r="U36" i="3"/>
  <c r="S36" i="3"/>
  <c r="N36" i="3"/>
  <c r="J36" i="3"/>
  <c r="K36" i="3" s="1"/>
  <c r="F36" i="3"/>
  <c r="C36" i="3"/>
  <c r="W35" i="3"/>
  <c r="U35" i="3"/>
  <c r="S35" i="3"/>
  <c r="N35" i="3"/>
  <c r="K35" i="3"/>
  <c r="J35" i="3"/>
  <c r="F35" i="3"/>
  <c r="C35" i="3" s="1"/>
  <c r="F33" i="1" s="1"/>
  <c r="W34" i="3"/>
  <c r="U34" i="3"/>
  <c r="S34" i="3"/>
  <c r="N34" i="3"/>
  <c r="J34" i="3"/>
  <c r="K34" i="3" s="1"/>
  <c r="F34" i="3"/>
  <c r="C34" i="3" s="1"/>
  <c r="F32" i="1" s="1"/>
  <c r="W33" i="3"/>
  <c r="U33" i="3"/>
  <c r="S33" i="3"/>
  <c r="N33" i="3"/>
  <c r="K33" i="3"/>
  <c r="J33" i="3"/>
  <c r="F33" i="3"/>
  <c r="W32" i="3"/>
  <c r="U32" i="3"/>
  <c r="S32" i="3"/>
  <c r="N32" i="3"/>
  <c r="K32" i="3"/>
  <c r="J32" i="3"/>
  <c r="F32" i="3"/>
  <c r="C32" i="3" s="1"/>
  <c r="W31" i="3"/>
  <c r="U31" i="3"/>
  <c r="S31" i="3"/>
  <c r="N31" i="3"/>
  <c r="J31" i="3"/>
  <c r="K31" i="3" s="1"/>
  <c r="F31" i="3"/>
  <c r="C31" i="3"/>
  <c r="W30" i="3"/>
  <c r="U30" i="3"/>
  <c r="S30" i="3"/>
  <c r="N30" i="3"/>
  <c r="K30" i="3"/>
  <c r="J30" i="3"/>
  <c r="F30" i="3"/>
  <c r="W29" i="3"/>
  <c r="U29" i="3"/>
  <c r="S29" i="3"/>
  <c r="N29" i="3"/>
  <c r="K29" i="3"/>
  <c r="J29" i="3"/>
  <c r="F29" i="3"/>
  <c r="C29" i="3"/>
  <c r="W28" i="3"/>
  <c r="U28" i="3"/>
  <c r="S28" i="3"/>
  <c r="N28" i="3"/>
  <c r="J28" i="3"/>
  <c r="K28" i="3" s="1"/>
  <c r="F28" i="3"/>
  <c r="C28" i="3"/>
  <c r="W27" i="3"/>
  <c r="U27" i="3"/>
  <c r="S27" i="3"/>
  <c r="N27" i="3"/>
  <c r="K27" i="3"/>
  <c r="J27" i="3"/>
  <c r="F27" i="3"/>
  <c r="C27" i="3" s="1"/>
  <c r="F25" i="1" s="1"/>
  <c r="W26" i="3"/>
  <c r="U26" i="3"/>
  <c r="S26" i="3"/>
  <c r="N26" i="3"/>
  <c r="J26" i="3"/>
  <c r="K26" i="3" s="1"/>
  <c r="F26" i="3"/>
  <c r="C26" i="3" s="1"/>
  <c r="F24" i="1" s="1"/>
  <c r="W25" i="3"/>
  <c r="U25" i="3"/>
  <c r="S25" i="3"/>
  <c r="N25" i="3"/>
  <c r="K25" i="3"/>
  <c r="J25" i="3"/>
  <c r="F25" i="3"/>
  <c r="W24" i="3"/>
  <c r="U24" i="3"/>
  <c r="S24" i="3"/>
  <c r="N24" i="3"/>
  <c r="K24" i="3"/>
  <c r="J24" i="3"/>
  <c r="F24" i="3"/>
  <c r="C24" i="3" s="1"/>
  <c r="W23" i="3"/>
  <c r="U23" i="3"/>
  <c r="S23" i="3"/>
  <c r="N23" i="3"/>
  <c r="J23" i="3"/>
  <c r="K23" i="3" s="1"/>
  <c r="C23" i="3" s="1"/>
  <c r="F23" i="3"/>
  <c r="W22" i="3"/>
  <c r="U22" i="3"/>
  <c r="S22" i="3"/>
  <c r="N22" i="3"/>
  <c r="K22" i="3"/>
  <c r="J22" i="3"/>
  <c r="F22" i="3"/>
  <c r="W21" i="3"/>
  <c r="U21" i="3"/>
  <c r="S21" i="3"/>
  <c r="N21" i="3"/>
  <c r="C21" i="3" s="1"/>
  <c r="K21" i="3"/>
  <c r="J21" i="3"/>
  <c r="F21" i="3"/>
  <c r="W20" i="3"/>
  <c r="U20" i="3"/>
  <c r="S20" i="3"/>
  <c r="N20" i="3"/>
  <c r="J20" i="3"/>
  <c r="K20" i="3" s="1"/>
  <c r="F20" i="3"/>
  <c r="C20" i="3"/>
  <c r="W19" i="3"/>
  <c r="U19" i="3"/>
  <c r="S19" i="3"/>
  <c r="N19" i="3"/>
  <c r="K19" i="3"/>
  <c r="J19" i="3"/>
  <c r="F19" i="3"/>
  <c r="C19" i="3" s="1"/>
  <c r="W18" i="3"/>
  <c r="U18" i="3"/>
  <c r="S18" i="3"/>
  <c r="N18" i="3"/>
  <c r="J18" i="3"/>
  <c r="K18" i="3" s="1"/>
  <c r="F18" i="3"/>
  <c r="C18" i="3" s="1"/>
  <c r="F16" i="1" s="1"/>
  <c r="W17" i="3"/>
  <c r="U17" i="3"/>
  <c r="S17" i="3"/>
  <c r="N17" i="3"/>
  <c r="K17" i="3"/>
  <c r="J17" i="3"/>
  <c r="F17" i="3"/>
  <c r="C17" i="3" s="1"/>
  <c r="W16" i="3"/>
  <c r="U16" i="3"/>
  <c r="S16" i="3"/>
  <c r="N16" i="3"/>
  <c r="K16" i="3"/>
  <c r="J16" i="3"/>
  <c r="F16" i="3"/>
  <c r="C16" i="3" s="1"/>
  <c r="W15" i="3"/>
  <c r="U15" i="3"/>
  <c r="S15" i="3"/>
  <c r="N15" i="3"/>
  <c r="J15" i="3"/>
  <c r="K15" i="3" s="1"/>
  <c r="C15" i="3" s="1"/>
  <c r="F15" i="3"/>
  <c r="W14" i="3"/>
  <c r="U14" i="3"/>
  <c r="S14" i="3"/>
  <c r="N14" i="3"/>
  <c r="K14" i="3"/>
  <c r="J14" i="3"/>
  <c r="F14" i="3"/>
  <c r="W13" i="3"/>
  <c r="U13" i="3"/>
  <c r="S13" i="3"/>
  <c r="N13" i="3"/>
  <c r="K13" i="3"/>
  <c r="J13" i="3"/>
  <c r="F13" i="3"/>
  <c r="C13" i="3"/>
  <c r="W12" i="3"/>
  <c r="U12" i="3"/>
  <c r="S12" i="3"/>
  <c r="N12" i="3"/>
  <c r="J12" i="3"/>
  <c r="K12" i="3" s="1"/>
  <c r="F12" i="3"/>
  <c r="C12" i="3"/>
  <c r="W11" i="3"/>
  <c r="U11" i="3"/>
  <c r="S11" i="3"/>
  <c r="N11" i="3"/>
  <c r="K11" i="3"/>
  <c r="J11" i="3"/>
  <c r="F11" i="3"/>
  <c r="C11" i="3" s="1"/>
  <c r="W10" i="3"/>
  <c r="W58" i="3" s="1"/>
  <c r="U10" i="3"/>
  <c r="S10" i="3"/>
  <c r="N10" i="3"/>
  <c r="J10" i="3"/>
  <c r="K10" i="3" s="1"/>
  <c r="F10" i="3"/>
  <c r="C10" i="3" s="1"/>
  <c r="F8" i="1" s="1"/>
  <c r="W9" i="3"/>
  <c r="U9" i="3"/>
  <c r="S9" i="3"/>
  <c r="N9" i="3"/>
  <c r="K9" i="3"/>
  <c r="J9" i="3"/>
  <c r="F9" i="3"/>
  <c r="W8" i="3"/>
  <c r="U8" i="3"/>
  <c r="S8" i="3"/>
  <c r="N8" i="3"/>
  <c r="K8" i="3"/>
  <c r="J8" i="3"/>
  <c r="F8" i="3"/>
  <c r="W7" i="3"/>
  <c r="U7" i="3"/>
  <c r="S7" i="3"/>
  <c r="N7" i="3"/>
  <c r="J7" i="3"/>
  <c r="K7" i="3" s="1"/>
  <c r="C7" i="3" s="1"/>
  <c r="F7" i="3"/>
  <c r="W6" i="3"/>
  <c r="U6" i="3"/>
  <c r="S6" i="3"/>
  <c r="N6" i="3"/>
  <c r="K6" i="3"/>
  <c r="J6" i="3"/>
  <c r="F6" i="3"/>
  <c r="W5" i="3"/>
  <c r="U5" i="3"/>
  <c r="S5" i="3"/>
  <c r="N5" i="3"/>
  <c r="K5" i="3"/>
  <c r="J5" i="3"/>
  <c r="F5" i="3"/>
  <c r="C5" i="3"/>
  <c r="W4" i="3"/>
  <c r="U4" i="3"/>
  <c r="S4" i="3"/>
  <c r="N4" i="3"/>
  <c r="J4" i="3"/>
  <c r="K4" i="3" s="1"/>
  <c r="F4" i="3"/>
  <c r="C4" i="3"/>
  <c r="G57" i="2"/>
  <c r="H51" i="2" s="1"/>
  <c r="C51" i="2" s="1"/>
  <c r="E50" i="1" s="1"/>
  <c r="F57" i="2"/>
  <c r="E57" i="2"/>
  <c r="G56" i="2"/>
  <c r="F56" i="2"/>
  <c r="E56" i="2"/>
  <c r="G54" i="2"/>
  <c r="H53" i="2"/>
  <c r="C53" i="2" s="1"/>
  <c r="G53" i="2"/>
  <c r="G52" i="2"/>
  <c r="G51" i="2"/>
  <c r="G50" i="2"/>
  <c r="H49" i="2"/>
  <c r="C49" i="2" s="1"/>
  <c r="G49" i="2"/>
  <c r="G48" i="2"/>
  <c r="G47" i="2"/>
  <c r="G46" i="2"/>
  <c r="H45" i="2"/>
  <c r="C45" i="2" s="1"/>
  <c r="G45" i="2"/>
  <c r="G44" i="2"/>
  <c r="G43" i="2"/>
  <c r="G42" i="2"/>
  <c r="H41" i="2"/>
  <c r="C41" i="2" s="1"/>
  <c r="G41" i="2"/>
  <c r="G40" i="2"/>
  <c r="H39" i="2"/>
  <c r="C39" i="2" s="1"/>
  <c r="E38" i="1" s="1"/>
  <c r="G39" i="2"/>
  <c r="G38" i="2"/>
  <c r="H37" i="2"/>
  <c r="C37" i="2" s="1"/>
  <c r="G37" i="2"/>
  <c r="G36" i="2"/>
  <c r="G35" i="2"/>
  <c r="G34" i="2"/>
  <c r="H33" i="2"/>
  <c r="C33" i="2" s="1"/>
  <c r="G33" i="2"/>
  <c r="G32" i="2"/>
  <c r="H31" i="2"/>
  <c r="C31" i="2" s="1"/>
  <c r="E30" i="1" s="1"/>
  <c r="G31" i="2"/>
  <c r="G30" i="2"/>
  <c r="H29" i="2"/>
  <c r="C29" i="2" s="1"/>
  <c r="G29" i="2"/>
  <c r="G28" i="2"/>
  <c r="H27" i="2"/>
  <c r="C27" i="2" s="1"/>
  <c r="E26" i="1" s="1"/>
  <c r="G27" i="2"/>
  <c r="G26" i="2"/>
  <c r="H25" i="2"/>
  <c r="C25" i="2" s="1"/>
  <c r="G25" i="2"/>
  <c r="G24" i="2"/>
  <c r="H23" i="2"/>
  <c r="C23" i="2" s="1"/>
  <c r="E22" i="1" s="1"/>
  <c r="G23" i="2"/>
  <c r="G22" i="2"/>
  <c r="H21" i="2"/>
  <c r="C21" i="2" s="1"/>
  <c r="G21" i="2"/>
  <c r="G20" i="2"/>
  <c r="H19" i="2"/>
  <c r="C19" i="2" s="1"/>
  <c r="E18" i="1" s="1"/>
  <c r="G19" i="2"/>
  <c r="G18" i="2"/>
  <c r="H17" i="2"/>
  <c r="C17" i="2" s="1"/>
  <c r="G17" i="2"/>
  <c r="G16" i="2"/>
  <c r="H15" i="2"/>
  <c r="C15" i="2" s="1"/>
  <c r="G15" i="2"/>
  <c r="G14" i="2"/>
  <c r="H13" i="2"/>
  <c r="C13" i="2" s="1"/>
  <c r="G13" i="2"/>
  <c r="G12" i="2"/>
  <c r="H11" i="2"/>
  <c r="C11" i="2" s="1"/>
  <c r="G11" i="2"/>
  <c r="G10" i="2"/>
  <c r="H9" i="2"/>
  <c r="C9" i="2" s="1"/>
  <c r="G9" i="2"/>
  <c r="G8" i="2"/>
  <c r="H7" i="2"/>
  <c r="C7" i="2" s="1"/>
  <c r="G7" i="2"/>
  <c r="G6" i="2"/>
  <c r="H5" i="2"/>
  <c r="C5" i="2" s="1"/>
  <c r="G5" i="2"/>
  <c r="G4" i="2"/>
  <c r="H3" i="2"/>
  <c r="C3" i="2" s="1"/>
  <c r="G3" i="2"/>
  <c r="G53" i="1"/>
  <c r="G51" i="1"/>
  <c r="F51" i="1"/>
  <c r="F50" i="1"/>
  <c r="G48" i="1"/>
  <c r="G46" i="1"/>
  <c r="G43" i="1"/>
  <c r="G40" i="1"/>
  <c r="E40" i="1"/>
  <c r="G38" i="1"/>
  <c r="F35" i="1"/>
  <c r="G34" i="1"/>
  <c r="E32" i="1"/>
  <c r="G30" i="1"/>
  <c r="E28" i="1"/>
  <c r="F27" i="1"/>
  <c r="G26" i="1"/>
  <c r="E24" i="1"/>
  <c r="G22" i="1"/>
  <c r="G20" i="1"/>
  <c r="E20" i="1"/>
  <c r="G18" i="1"/>
  <c r="F17" i="1"/>
  <c r="G16" i="1"/>
  <c r="E16" i="1"/>
  <c r="C16" i="1" s="1"/>
  <c r="F15" i="1"/>
  <c r="G14" i="1"/>
  <c r="E14" i="1"/>
  <c r="G12" i="1"/>
  <c r="E12" i="1"/>
  <c r="F11" i="1"/>
  <c r="G10" i="1"/>
  <c r="E10" i="1"/>
  <c r="F9" i="1"/>
  <c r="G8" i="1"/>
  <c r="E8" i="1"/>
  <c r="C8" i="1" s="1"/>
  <c r="G6" i="1"/>
  <c r="E6" i="1"/>
  <c r="E4" i="1"/>
  <c r="F3" i="1"/>
  <c r="E2" i="1"/>
  <c r="F5" i="1" l="1"/>
  <c r="F19" i="1"/>
  <c r="F21" i="1"/>
  <c r="F13" i="1"/>
  <c r="F30" i="1"/>
  <c r="C30" i="1" s="1"/>
  <c r="E52" i="1"/>
  <c r="F2" i="1"/>
  <c r="F29" i="1"/>
  <c r="F45" i="1"/>
  <c r="G24" i="1"/>
  <c r="C24" i="1" s="1"/>
  <c r="G28" i="1"/>
  <c r="G32" i="1"/>
  <c r="C32" i="1" s="1"/>
  <c r="G36" i="1"/>
  <c r="F14" i="1"/>
  <c r="C14" i="1" s="1"/>
  <c r="F26" i="1"/>
  <c r="C26" i="1" s="1"/>
  <c r="F49" i="1"/>
  <c r="E48" i="1"/>
  <c r="F37" i="1"/>
  <c r="N58" i="3"/>
  <c r="F10" i="1"/>
  <c r="C10" i="1" s="1"/>
  <c r="C25" i="3"/>
  <c r="F41" i="1"/>
  <c r="F48" i="1"/>
  <c r="E44" i="1"/>
  <c r="F22" i="1"/>
  <c r="C22" i="1" s="1"/>
  <c r="F43" i="1"/>
  <c r="G4" i="1"/>
  <c r="E36" i="1"/>
  <c r="C9" i="3"/>
  <c r="F40" i="1"/>
  <c r="C40" i="1" s="1"/>
  <c r="C8" i="3"/>
  <c r="F58" i="3"/>
  <c r="F18" i="1"/>
  <c r="C18" i="1" s="1"/>
  <c r="C33" i="3"/>
  <c r="C54" i="3"/>
  <c r="K58" i="3"/>
  <c r="K57" i="3"/>
  <c r="C6" i="3"/>
  <c r="C14" i="3"/>
  <c r="C38" i="3"/>
  <c r="G44" i="1"/>
  <c r="G52" i="1"/>
  <c r="G35" i="1"/>
  <c r="S58" i="3"/>
  <c r="S57" i="3"/>
  <c r="H35" i="2"/>
  <c r="C35" i="2" s="1"/>
  <c r="H43" i="2"/>
  <c r="C43" i="2" s="1"/>
  <c r="U58" i="3"/>
  <c r="U57" i="3"/>
  <c r="G41" i="1"/>
  <c r="H54" i="2"/>
  <c r="C54" i="2" s="1"/>
  <c r="H52" i="2"/>
  <c r="C52" i="2" s="1"/>
  <c r="H50" i="2"/>
  <c r="C50" i="2" s="1"/>
  <c r="H48" i="2"/>
  <c r="C48" i="2" s="1"/>
  <c r="H46" i="2"/>
  <c r="C46" i="2" s="1"/>
  <c r="H44" i="2"/>
  <c r="C44" i="2" s="1"/>
  <c r="H42" i="2"/>
  <c r="C42" i="2" s="1"/>
  <c r="H40" i="2"/>
  <c r="C40" i="2" s="1"/>
  <c r="H38" i="2"/>
  <c r="C38" i="2" s="1"/>
  <c r="H36" i="2"/>
  <c r="C36" i="2" s="1"/>
  <c r="H34" i="2"/>
  <c r="C34" i="2" s="1"/>
  <c r="H32" i="2"/>
  <c r="C32" i="2" s="1"/>
  <c r="H30" i="2"/>
  <c r="C30" i="2" s="1"/>
  <c r="H28" i="2"/>
  <c r="C28" i="2" s="1"/>
  <c r="H26" i="2"/>
  <c r="C26" i="2" s="1"/>
  <c r="H24" i="2"/>
  <c r="C24" i="2" s="1"/>
  <c r="H22" i="2"/>
  <c r="C22" i="2" s="1"/>
  <c r="H20" i="2"/>
  <c r="C20" i="2" s="1"/>
  <c r="H18" i="2"/>
  <c r="C18" i="2" s="1"/>
  <c r="H16" i="2"/>
  <c r="C16" i="2" s="1"/>
  <c r="H14" i="2"/>
  <c r="C14" i="2" s="1"/>
  <c r="H12" i="2"/>
  <c r="C12" i="2" s="1"/>
  <c r="H10" i="2"/>
  <c r="C10" i="2" s="1"/>
  <c r="H8" i="2"/>
  <c r="C8" i="2" s="1"/>
  <c r="H6" i="2"/>
  <c r="C6" i="2" s="1"/>
  <c r="D7" i="2" s="1"/>
  <c r="H4" i="2"/>
  <c r="C4" i="2" s="1"/>
  <c r="G49" i="1"/>
  <c r="G5" i="1"/>
  <c r="G13" i="1"/>
  <c r="G21" i="1"/>
  <c r="G29" i="1"/>
  <c r="F34" i="1"/>
  <c r="G37" i="1"/>
  <c r="H57" i="2"/>
  <c r="W57" i="3"/>
  <c r="C55" i="3"/>
  <c r="F38" i="1"/>
  <c r="C38" i="1" s="1"/>
  <c r="C41" i="3"/>
  <c r="F46" i="1"/>
  <c r="C49" i="3"/>
  <c r="G42" i="1"/>
  <c r="G50" i="1"/>
  <c r="C50" i="1" s="1"/>
  <c r="G7" i="1"/>
  <c r="G15" i="1"/>
  <c r="G23" i="1"/>
  <c r="F42" i="1"/>
  <c r="G47" i="1"/>
  <c r="C22" i="3"/>
  <c r="C30" i="3"/>
  <c r="C46" i="3"/>
  <c r="H47" i="2"/>
  <c r="C47" i="2" s="1"/>
  <c r="F57" i="3"/>
  <c r="C5" i="4"/>
  <c r="D27" i="4" s="1"/>
  <c r="N57" i="3"/>
  <c r="H58" i="4"/>
  <c r="F47" i="1" l="1"/>
  <c r="D49" i="3"/>
  <c r="D38" i="2"/>
  <c r="E37" i="1"/>
  <c r="C37" i="1" s="1"/>
  <c r="F4" i="1"/>
  <c r="C4" i="1" s="1"/>
  <c r="D6" i="3"/>
  <c r="D36" i="3"/>
  <c r="D54" i="4"/>
  <c r="E7" i="1"/>
  <c r="D8" i="2"/>
  <c r="D30" i="2"/>
  <c r="E29" i="1"/>
  <c r="C29" i="1" s="1"/>
  <c r="E34" i="1"/>
  <c r="C34" i="1" s="1"/>
  <c r="D35" i="2"/>
  <c r="D46" i="4"/>
  <c r="C48" i="1"/>
  <c r="D6" i="4"/>
  <c r="D41" i="4"/>
  <c r="D9" i="4"/>
  <c r="D4" i="2"/>
  <c r="E3" i="1"/>
  <c r="D23" i="2"/>
  <c r="D51" i="2"/>
  <c r="D3" i="2"/>
  <c r="D11" i="2"/>
  <c r="D39" i="2"/>
  <c r="D20" i="2"/>
  <c r="E19" i="1"/>
  <c r="C19" i="1" s="1"/>
  <c r="D36" i="2"/>
  <c r="E35" i="1"/>
  <c r="C35" i="1" s="1"/>
  <c r="E51" i="1"/>
  <c r="C51" i="1" s="1"/>
  <c r="D52" i="2"/>
  <c r="D24" i="4"/>
  <c r="F12" i="1"/>
  <c r="C12" i="1" s="1"/>
  <c r="D14" i="3"/>
  <c r="D18" i="4"/>
  <c r="D8" i="3"/>
  <c r="F6" i="1"/>
  <c r="C6" i="1" s="1"/>
  <c r="D9" i="3"/>
  <c r="F7" i="1"/>
  <c r="D45" i="3"/>
  <c r="D31" i="2"/>
  <c r="D12" i="3"/>
  <c r="D51" i="3"/>
  <c r="D39" i="4"/>
  <c r="D19" i="4"/>
  <c r="D31" i="3"/>
  <c r="D19" i="2"/>
  <c r="D11" i="3"/>
  <c r="D21" i="3"/>
  <c r="E53" i="1"/>
  <c r="D54" i="2"/>
  <c r="D10" i="4"/>
  <c r="D21" i="2"/>
  <c r="D9" i="2"/>
  <c r="D33" i="4"/>
  <c r="E39" i="1"/>
  <c r="D40" i="2"/>
  <c r="D54" i="3"/>
  <c r="F52" i="1"/>
  <c r="C52" i="1" s="1"/>
  <c r="D17" i="2"/>
  <c r="D11" i="4"/>
  <c r="D23" i="3"/>
  <c r="D42" i="4"/>
  <c r="D46" i="3"/>
  <c r="F44" i="1"/>
  <c r="D29" i="4"/>
  <c r="D48" i="3"/>
  <c r="D40" i="4"/>
  <c r="D10" i="2"/>
  <c r="E9" i="1"/>
  <c r="C9" i="1" s="1"/>
  <c r="D26" i="2"/>
  <c r="E25" i="1"/>
  <c r="C25" i="1" s="1"/>
  <c r="D42" i="2"/>
  <c r="E41" i="1"/>
  <c r="C41" i="1" s="1"/>
  <c r="D56" i="4"/>
  <c r="D51" i="4"/>
  <c r="D37" i="3"/>
  <c r="C57" i="2"/>
  <c r="D50" i="3"/>
  <c r="D13" i="3"/>
  <c r="D28" i="3"/>
  <c r="D7" i="4"/>
  <c r="D32" i="3"/>
  <c r="D37" i="4"/>
  <c r="D22" i="2"/>
  <c r="E21" i="1"/>
  <c r="C21" i="1" s="1"/>
  <c r="D5" i="2"/>
  <c r="E23" i="1"/>
  <c r="D24" i="2"/>
  <c r="H56" i="2"/>
  <c r="D13" i="2"/>
  <c r="D35" i="3"/>
  <c r="D25" i="2"/>
  <c r="D26" i="3"/>
  <c r="D35" i="4"/>
  <c r="D17" i="3"/>
  <c r="D19" i="3"/>
  <c r="D34" i="4"/>
  <c r="F28" i="1"/>
  <c r="C28" i="1" s="1"/>
  <c r="D30" i="3"/>
  <c r="D53" i="4"/>
  <c r="D25" i="4"/>
  <c r="D41" i="3"/>
  <c r="F39" i="1"/>
  <c r="D28" i="4"/>
  <c r="D12" i="2"/>
  <c r="E11" i="1"/>
  <c r="C11" i="1" s="1"/>
  <c r="D28" i="2"/>
  <c r="E27" i="1"/>
  <c r="C27" i="1" s="1"/>
  <c r="E43" i="1"/>
  <c r="C43" i="1" s="1"/>
  <c r="D44" i="2"/>
  <c r="E42" i="1"/>
  <c r="C42" i="1" s="1"/>
  <c r="D43" i="2"/>
  <c r="D47" i="4"/>
  <c r="D50" i="4"/>
  <c r="D33" i="3"/>
  <c r="F31" i="1"/>
  <c r="C56" i="2"/>
  <c r="D24" i="3"/>
  <c r="D43" i="3"/>
  <c r="D33" i="2"/>
  <c r="D49" i="2"/>
  <c r="D27" i="3"/>
  <c r="D31" i="4"/>
  <c r="D52" i="3"/>
  <c r="D4" i="3"/>
  <c r="D18" i="3"/>
  <c r="D7" i="3"/>
  <c r="D52" i="4"/>
  <c r="D55" i="4"/>
  <c r="D27" i="2"/>
  <c r="D29" i="3"/>
  <c r="E46" i="1"/>
  <c r="C46" i="1" s="1"/>
  <c r="D47" i="2"/>
  <c r="D30" i="4"/>
  <c r="D49" i="4"/>
  <c r="D14" i="2"/>
  <c r="E13" i="1"/>
  <c r="C13" i="1" s="1"/>
  <c r="D44" i="4"/>
  <c r="D42" i="3"/>
  <c r="D10" i="3"/>
  <c r="C57" i="3"/>
  <c r="D22" i="4"/>
  <c r="D17" i="4"/>
  <c r="D40" i="3"/>
  <c r="D16" i="4"/>
  <c r="E15" i="1"/>
  <c r="C15" i="1" s="1"/>
  <c r="D16" i="2"/>
  <c r="E31" i="1"/>
  <c r="C31" i="1" s="1"/>
  <c r="D32" i="2"/>
  <c r="D48" i="2"/>
  <c r="E47" i="1"/>
  <c r="C47" i="1" s="1"/>
  <c r="D36" i="4"/>
  <c r="D43" i="4"/>
  <c r="D38" i="4"/>
  <c r="D20" i="3"/>
  <c r="D45" i="2"/>
  <c r="D25" i="3"/>
  <c r="F23" i="1"/>
  <c r="F57" i="1" s="1"/>
  <c r="D53" i="3"/>
  <c r="D29" i="2"/>
  <c r="D16" i="3"/>
  <c r="D47" i="3"/>
  <c r="C58" i="3"/>
  <c r="D15" i="3"/>
  <c r="C59" i="4"/>
  <c r="D5" i="4"/>
  <c r="C58" i="4"/>
  <c r="G2" i="1"/>
  <c r="D6" i="2"/>
  <c r="E5" i="1"/>
  <c r="C5" i="1" s="1"/>
  <c r="D12" i="4"/>
  <c r="D41" i="2"/>
  <c r="D39" i="3"/>
  <c r="D15" i="4"/>
  <c r="D48" i="4"/>
  <c r="F20" i="1"/>
  <c r="C20" i="1" s="1"/>
  <c r="D22" i="3"/>
  <c r="D21" i="4"/>
  <c r="D20" i="4"/>
  <c r="E45" i="1"/>
  <c r="C45" i="1" s="1"/>
  <c r="D46" i="2"/>
  <c r="D5" i="3"/>
  <c r="D15" i="2"/>
  <c r="D14" i="4"/>
  <c r="D45" i="4"/>
  <c r="D13" i="4"/>
  <c r="D55" i="3"/>
  <c r="F53" i="1"/>
  <c r="D8" i="4"/>
  <c r="D18" i="2"/>
  <c r="E17" i="1"/>
  <c r="C17" i="1" s="1"/>
  <c r="D34" i="2"/>
  <c r="E33" i="1"/>
  <c r="C33" i="1" s="1"/>
  <c r="D50" i="2"/>
  <c r="E49" i="1"/>
  <c r="C49" i="1" s="1"/>
  <c r="D32" i="4"/>
  <c r="F36" i="1"/>
  <c r="C36" i="1" s="1"/>
  <c r="D38" i="3"/>
  <c r="D26" i="4"/>
  <c r="D34" i="3"/>
  <c r="C44" i="1"/>
  <c r="D44" i="3"/>
  <c r="D23" i="4"/>
  <c r="D53" i="2"/>
  <c r="D37" i="2"/>
  <c r="C23" i="1" l="1"/>
  <c r="D23" i="1" s="1"/>
  <c r="F55" i="1"/>
  <c r="C7" i="1"/>
  <c r="C3" i="1"/>
  <c r="E56" i="1"/>
  <c r="E55" i="1"/>
  <c r="E57" i="1"/>
  <c r="D49" i="1"/>
  <c r="C53" i="1"/>
  <c r="D4" i="1"/>
  <c r="F56" i="1"/>
  <c r="C39" i="1"/>
  <c r="D5" i="1"/>
  <c r="G57" i="1"/>
  <c r="G55" i="1"/>
  <c r="G56" i="1"/>
  <c r="C2" i="1"/>
  <c r="D29" i="1" l="1"/>
  <c r="C57" i="1"/>
  <c r="C55" i="1"/>
  <c r="C56" i="1"/>
  <c r="D2" i="1"/>
  <c r="D16" i="1"/>
  <c r="D8" i="1"/>
  <c r="D40" i="1"/>
  <c r="D18" i="1"/>
  <c r="D30" i="1"/>
  <c r="D38" i="1"/>
  <c r="D22" i="1"/>
  <c r="D26" i="1"/>
  <c r="D14" i="1"/>
  <c r="D10" i="1"/>
  <c r="D24" i="1"/>
  <c r="D32" i="1"/>
  <c r="D50" i="1"/>
  <c r="D45" i="1"/>
  <c r="D39" i="1"/>
  <c r="D53" i="1"/>
  <c r="D6" i="1"/>
  <c r="D17" i="1"/>
  <c r="D9" i="1"/>
  <c r="D47" i="1"/>
  <c r="D33" i="1"/>
  <c r="D21" i="1"/>
  <c r="D11" i="1"/>
  <c r="D51" i="1"/>
  <c r="D42" i="1"/>
  <c r="D3" i="1"/>
  <c r="D7" i="1"/>
  <c r="D15" i="1"/>
  <c r="D46" i="1"/>
  <c r="D31" i="1"/>
  <c r="D12" i="1"/>
  <c r="D13" i="1"/>
  <c r="D44" i="1"/>
  <c r="D20" i="1"/>
  <c r="D37" i="1"/>
  <c r="D35" i="1"/>
  <c r="D41" i="1"/>
  <c r="D48" i="1"/>
  <c r="D36" i="1"/>
  <c r="D34" i="1"/>
  <c r="D19" i="1"/>
  <c r="D28" i="1"/>
  <c r="D25" i="1"/>
  <c r="D43" i="1"/>
  <c r="D27" i="1"/>
  <c r="D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4" authorId="0" shapeId="0" xr:uid="{00000000-0006-0000-0200-000001000000}">
      <text>
        <r>
          <rPr>
            <sz val="10"/>
            <color rgb="FF000000"/>
            <rFont val="Arial"/>
            <scheme val="minor"/>
          </rPr>
          <t>Effective April 9, 2022
======</t>
        </r>
      </text>
    </comment>
    <comment ref="M35" authorId="0" shapeId="0" xr:uid="{00000000-0006-0000-0200-000002000000}">
      <text>
        <r>
          <rPr>
            <sz val="10"/>
            <color rgb="FF000000"/>
            <rFont val="Arial"/>
            <scheme val="minor"/>
          </rPr>
          <t>Effective July 1, 2022
======</t>
        </r>
      </text>
    </comment>
  </commentList>
</comments>
</file>

<file path=xl/sharedStrings.xml><?xml version="1.0" encoding="utf-8"?>
<sst xmlns="http://schemas.openxmlformats.org/spreadsheetml/2006/main" count="515" uniqueCount="157">
  <si>
    <t>State</t>
  </si>
  <si>
    <t>Abbrev.</t>
  </si>
  <si>
    <t>Overal Index Score</t>
  </si>
  <si>
    <t>Overall Index Ranking</t>
  </si>
  <si>
    <t>Wage Dimension Score</t>
  </si>
  <si>
    <t>Worker Protection Dimension Score</t>
  </si>
  <si>
    <t>Right to Organize Dimension Score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</si>
  <si>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</si>
  <si>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</si>
  <si>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</si>
  <si>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</si>
  <si>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</si>
  <si>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</si>
  <si>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</si>
  <si>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</si>
  <si>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</si>
  <si>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</si>
  <si>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</si>
  <si>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</si>
  <si>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</si>
  <si>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</si>
  <si>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</si>
  <si>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</si>
  <si>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</si>
  <si>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</si>
  <si>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</si>
  <si>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</si>
  <si>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</si>
  <si>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</si>
  <si>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</si>
  <si>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</si>
  <si>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</si>
  <si>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</si>
  <si>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</si>
  <si>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</si>
  <si>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</si>
  <si>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</si>
  <si>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</si>
  <si>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</si>
  <si>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</si>
  <si>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</si>
  <si>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</si>
  <si>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</si>
  <si>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</si>
  <si>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</si>
  <si>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</si>
  <si>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</si>
  <si>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</si>
  <si>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</si>
  <si>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</si>
  <si>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</si>
  <si>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</si>
  <si>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</si>
  <si>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</si>
  <si>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</si>
  <si>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</si>
  <si>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</si>
  <si>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</si>
  <si>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</si>
  <si>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</si>
  <si>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</si>
  <si>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</si>
  <si>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</si>
  <si>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</si>
  <si>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</si>
  <si>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</si>
  <si>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</si>
  <si>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</si>
  <si>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</si>
  <si>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</si>
  <si>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</si>
  <si>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</si>
  <si>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</si>
  <si>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</si>
  <si>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</si>
  <si>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</si>
  <si>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</si>
  <si>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</si>
  <si>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</si>
  <si>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</si>
  <si>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</si>
  <si>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</si>
  <si>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</si>
  <si>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</si>
  <si>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</si>
  <si>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</si>
  <si>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</si>
  <si>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</si>
  <si>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</si>
  <si>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</si>
  <si>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</si>
  <si>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</si>
  <si>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</si>
  <si>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</si>
  <si>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</si>
  <si>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</si>
  <si>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</si>
  <si>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</si>
  <si>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</si>
  <si>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</si>
  <si>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</si>
  <si>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</si>
  <si>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</si>
  <si>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</si>
  <si>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</si>
  <si>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</si>
  <si>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</si>
  <si>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</si>
  <si>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</si>
  <si>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</si>
  <si>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</si>
  <si>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Maximum Score</t>
  </si>
  <si>
    <t>-</t>
  </si>
  <si>
    <t>Minimum Score</t>
  </si>
  <si>
    <t>Average Score</t>
  </si>
  <si>
    <t>Wage Dimension Ranking</t>
  </si>
  <si>
    <t>1. Ratio of Tipped Minimum Wage to Cost of Living</t>
  </si>
  <si>
    <t>Minimum Tipped Cash Wage 2023</t>
  </si>
  <si>
    <t>MIT Living Wage 2023</t>
  </si>
  <si>
    <t>Tip Wage Ratio</t>
  </si>
  <si>
    <t>Tip Wage Ratio Indicator Score</t>
  </si>
  <si>
    <t>SOURCE</t>
  </si>
  <si>
    <t>Maximum Indicator Performance</t>
  </si>
  <si>
    <t>Minimum Indicator Performance</t>
  </si>
  <si>
    <t>Worker Protection Dimension Ranking</t>
  </si>
  <si>
    <t>1. Paid Pumping Break</t>
  </si>
  <si>
    <t>2. Equal Pay Indicator</t>
  </si>
  <si>
    <t>3. Paid Leave Indicator</t>
  </si>
  <si>
    <t>4. Scheduling</t>
  </si>
  <si>
    <t>5. Sexual Harassment</t>
  </si>
  <si>
    <t>6. Domestic Worker Rights and Protections</t>
  </si>
  <si>
    <t>States Provide Paid Pumping Break (1=Yes)</t>
  </si>
  <si>
    <t>Paid Break Indicator Score</t>
  </si>
  <si>
    <t>2.1. Basic Equal Pay (1=Yes)</t>
  </si>
  <si>
    <t>2.2. No Pay Secrecy (1=Yes)</t>
  </si>
  <si>
    <t>2.3. No Private Sector Salary History (1=Yes)</t>
  </si>
  <si>
    <t>Equal Pay Indicator Score</t>
  </si>
  <si>
    <t>3.1. Family Leave in Place (1=Yes)</t>
  </si>
  <si>
    <t>3.2. Sick Leave in Place (1=Yes)</t>
  </si>
  <si>
    <t>Paid Leave Indicator Score</t>
  </si>
  <si>
    <t>4.1. Flexible Scheduling</t>
  </si>
  <si>
    <t>4.2. Reporting Pay</t>
  </si>
  <si>
    <t>4.3. Split Shift Pay</t>
  </si>
  <si>
    <t>4.4. Advanced Shift Notice</t>
  </si>
  <si>
    <t>Scheduling Indicator Score</t>
  </si>
  <si>
    <t>Sexual Harassment in the Law</t>
  </si>
  <si>
    <t>Sexual Harassment Indicator Score</t>
  </si>
  <si>
    <t>States with Domestic Worker Protections (1 = Yes)</t>
  </si>
  <si>
    <t>States with Domestic Worker Protections Indicator Score</t>
  </si>
  <si>
    <t xml:space="preserve">SOURCE </t>
  </si>
  <si>
    <t>EXTERNAL</t>
  </si>
  <si>
    <t>ANOTHER</t>
  </si>
  <si>
    <t>Right to Organize Dimension Ranking</t>
  </si>
  <si>
    <t>1. Right to Organize for Teachers Indicator</t>
  </si>
  <si>
    <t>1.1 Collective Bargaining</t>
  </si>
  <si>
    <t>1.2 Wage Negotiation</t>
  </si>
  <si>
    <t>Right to Organize for Teachers Indicator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</si>
</sst>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;[Red]&quot;$&quot;#,##0.00"/>
    <numFmt numFmtId="166" formatCode="0.000"/>
    <numFmt numFmtId="167" formatCode="0.0"/>
  </numFmts>
  <fonts count="26" x14ac:knownFonts="1">
    <font>
      <sz val="10"/>
      <color rgb="FF000000"/>
      <name val="Arial"/>
      <scheme val="minor"/>
    </font>
    <font>
      <b/>
      <sz val="12"/>
      <color rgb="FF000000"/>
      <name val="Garamond"/>
    </font>
    <font>
      <sz val="12"/>
      <color rgb="FF000000"/>
      <name val="Garamond"/>
    </font>
    <font>
      <sz val="12"/>
      <color theme="1"/>
      <name val="Garamond"/>
    </font>
    <font>
      <sz val="12"/>
      <color rgb="FF000000"/>
      <name val="Arial"/>
    </font>
    <font>
      <b/>
      <sz val="12"/>
      <color rgb="FF000000"/>
      <name val="EB Garamond"/>
    </font>
    <font>
      <sz val="12"/>
      <color rgb="FF000000"/>
      <name val="EB Garamond"/>
    </font>
    <font>
      <b/>
      <sz val="12"/>
      <color theme="1"/>
      <name val="Garamond"/>
    </font>
    <font>
      <sz val="10"/>
      <name val="Arial"/>
    </font>
    <font>
      <sz val="10"/>
      <color rgb="FF000000"/>
      <name val="Garamond"/>
    </font>
    <font>
      <u/>
      <sz val="10"/>
      <color theme="10"/>
      <name val="Arial"/>
    </font>
    <font>
      <sz val="10"/>
      <color theme="1"/>
      <name val="Garamond"/>
    </font>
    <font>
      <u/>
      <sz val="10"/>
      <color rgb="FF0000FF"/>
      <name val="Arial"/>
    </font>
    <font>
      <u/>
      <sz val="12"/>
      <color rgb="FF1155CC"/>
      <name val="Garamond"/>
    </font>
    <font>
      <u/>
      <sz val="12"/>
      <color rgb="FF1155CC"/>
      <name val="Garamond"/>
    </font>
    <font>
      <u/>
      <sz val="10"/>
      <color rgb="FF0563C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563C1"/>
      <name val="Arial"/>
    </font>
    <font>
      <u/>
      <sz val="12"/>
      <color rgb="FF1155CC"/>
      <name val="Garamond"/>
    </font>
    <font>
      <sz val="14"/>
      <color rgb="FF000000"/>
      <name val="Garamond"/>
    </font>
    <font>
      <u/>
      <sz val="12"/>
      <color rgb="FF1155CC"/>
      <name val="Garamond"/>
    </font>
    <font>
      <sz val="12"/>
      <color rgb="FFFF0000"/>
      <name val="Garamond"/>
    </font>
    <font>
      <b/>
      <sz val="12"/>
      <color rgb="FFFF0000"/>
      <name val="Garamond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92">
    <border>
      <left/>
      <right/>
      <top/>
      <bottom/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medium">
        <color rgb="FF000000"/>
      </top>
      <bottom style="medium">
        <color rgb="FF000000"/>
      </bottom>
      <diagonal/>
    </border>
    <border>
      <left/>
      <right style="thin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theme="1"/>
      </right>
      <top/>
      <bottom style="medium">
        <color rgb="FF000000"/>
      </bottom>
      <diagonal/>
    </border>
    <border>
      <left style="thin">
        <color theme="1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theme="1"/>
      </left>
      <right style="thin">
        <color theme="1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theme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theme="1"/>
      </left>
      <right style="thin">
        <color theme="1"/>
      </right>
      <top/>
      <bottom style="medium">
        <color rgb="FF000000"/>
      </bottom>
      <diagonal/>
    </border>
    <border>
      <left style="thin">
        <color theme="1"/>
      </left>
      <right style="medium">
        <color rgb="FF000000"/>
      </right>
      <top/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rgb="FF000000"/>
      </right>
      <top style="thin">
        <color theme="1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rgb="FF000000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rgb="FF000000"/>
      </bottom>
      <diagonal/>
    </border>
    <border>
      <left/>
      <right style="thin">
        <color theme="1"/>
      </right>
      <top style="thin">
        <color theme="1"/>
      </top>
      <bottom style="medium">
        <color rgb="FF000000"/>
      </bottom>
      <diagonal/>
    </border>
    <border>
      <left/>
      <right style="medium">
        <color rgb="FF000000"/>
      </right>
      <top style="thin">
        <color theme="1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medium">
        <color rgb="FF000000"/>
      </top>
      <bottom style="thin">
        <color theme="1"/>
      </bottom>
      <diagonal/>
    </border>
    <border>
      <left/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000000"/>
      </bottom>
      <diagonal/>
    </border>
    <border>
      <left style="thin">
        <color theme="1"/>
      </left>
      <right/>
      <top style="thin">
        <color theme="1"/>
      </top>
      <bottom style="medium">
        <color rgb="FF000000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 style="medium">
        <color rgb="FF000000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000000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theme="1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theme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 style="thin">
        <color theme="1"/>
      </top>
      <bottom/>
      <diagonal/>
    </border>
    <border>
      <left style="thin">
        <color rgb="FF000000"/>
      </left>
      <right style="medium">
        <color rgb="FF000000"/>
      </right>
      <top style="thin">
        <color theme="1"/>
      </top>
      <bottom/>
      <diagonal/>
    </border>
    <border>
      <left style="thin">
        <color rgb="FF000000"/>
      </left>
      <right style="thin">
        <color theme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 wrapText="1"/>
    </xf>
    <xf numFmtId="164" fontId="1" fillId="3" borderId="33" xfId="0" applyNumberFormat="1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2" fontId="10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11" fillId="4" borderId="0" xfId="0" applyFont="1" applyFill="1"/>
    <xf numFmtId="0" fontId="7" fillId="0" borderId="43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6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78" xfId="0" applyNumberFormat="1" applyFont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1" fontId="3" fillId="6" borderId="79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7" fontId="3" fillId="0" borderId="79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1" fontId="3" fillId="0" borderId="7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5" borderId="63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" fontId="3" fillId="0" borderId="80" xfId="0" applyNumberFormat="1" applyFont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4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" fontId="3" fillId="0" borderId="81" xfId="0" applyNumberFormat="1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4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7" fillId="5" borderId="64" xfId="0" applyFont="1" applyFill="1" applyBorder="1" applyAlignment="1">
      <alignment horizontal="right" vertical="center"/>
    </xf>
    <xf numFmtId="0" fontId="12" fillId="5" borderId="82" xfId="0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4" fillId="4" borderId="83" xfId="0" applyFont="1" applyFill="1" applyBorder="1" applyAlignment="1">
      <alignment horizontal="center"/>
    </xf>
    <xf numFmtId="0" fontId="15" fillId="4" borderId="83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1" fontId="17" fillId="4" borderId="83" xfId="0" applyNumberFormat="1" applyFont="1" applyFill="1" applyBorder="1" applyAlignment="1">
      <alignment horizontal="center"/>
    </xf>
    <xf numFmtId="0" fontId="18" fillId="4" borderId="83" xfId="0" applyFont="1" applyFill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1" fillId="5" borderId="83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7" fontId="3" fillId="0" borderId="44" xfId="0" applyNumberFormat="1" applyFont="1" applyBorder="1" applyAlignment="1">
      <alignment horizontal="center" vertical="center"/>
    </xf>
    <xf numFmtId="167" fontId="3" fillId="5" borderId="44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167" fontId="3" fillId="0" borderId="50" xfId="0" applyNumberFormat="1" applyFont="1" applyBorder="1" applyAlignment="1">
      <alignment horizontal="center" vertical="center"/>
    </xf>
    <xf numFmtId="167" fontId="3" fillId="5" borderId="50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2" fontId="2" fillId="0" borderId="79" xfId="0" applyNumberFormat="1" applyFont="1" applyBorder="1" applyAlignment="1">
      <alignment horizontal="center"/>
    </xf>
    <xf numFmtId="0" fontId="2" fillId="5" borderId="64" xfId="0" applyFont="1" applyFill="1" applyBorder="1" applyAlignment="1">
      <alignment horizontal="center"/>
    </xf>
    <xf numFmtId="0" fontId="4" fillId="5" borderId="64" xfId="0" applyFont="1" applyFill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5" borderId="64" xfId="0" applyFont="1" applyFill="1" applyBorder="1" applyAlignment="1">
      <alignment horizontal="right"/>
    </xf>
    <xf numFmtId="0" fontId="2" fillId="5" borderId="91" xfId="0" applyFont="1" applyFill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" fillId="5" borderId="44" xfId="0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52" xfId="0" applyNumberFormat="1" applyFont="1" applyFill="1" applyBorder="1" applyAlignment="1">
      <alignment horizontal="center" vertical="center"/>
    </xf>
    <xf numFmtId="0" fontId="24" fillId="5" borderId="64" xfId="0" applyFont="1" applyFill="1" applyBorder="1" applyAlignment="1">
      <alignment horizontal="center"/>
    </xf>
    <xf numFmtId="0" fontId="25" fillId="5" borderId="64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center" vertical="center" wrapText="1"/>
    </xf>
    <xf numFmtId="0" fontId="8" fillId="0" borderId="25" xfId="0" applyFont="1" applyBorder="1"/>
    <xf numFmtId="2" fontId="1" fillId="2" borderId="27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26" xfId="0" applyFont="1" applyBorder="1"/>
    <xf numFmtId="0" fontId="1" fillId="2" borderId="29" xfId="0" applyFont="1" applyFill="1" applyBorder="1" applyAlignment="1">
      <alignment horizontal="center" vertical="center"/>
    </xf>
    <xf numFmtId="0" fontId="8" fillId="0" borderId="30" xfId="0" applyFont="1" applyBorder="1"/>
    <xf numFmtId="0" fontId="8" fillId="0" borderId="31" xfId="0" applyFont="1" applyBorder="1"/>
    <xf numFmtId="0" fontId="7" fillId="2" borderId="73" xfId="0" applyFont="1" applyFill="1" applyBorder="1" applyAlignment="1">
      <alignment horizontal="center" vertical="center" wrapText="1"/>
    </xf>
    <xf numFmtId="0" fontId="8" fillId="0" borderId="77" xfId="0" applyFont="1" applyBorder="1"/>
    <xf numFmtId="0" fontId="7" fillId="3" borderId="68" xfId="0" applyFont="1" applyFill="1" applyBorder="1" applyAlignment="1">
      <alignment horizontal="center" vertical="center" wrapText="1"/>
    </xf>
    <xf numFmtId="0" fontId="8" fillId="0" borderId="76" xfId="0" applyFont="1" applyBorder="1"/>
    <xf numFmtId="0" fontId="7" fillId="2" borderId="69" xfId="0" applyFont="1" applyFill="1" applyBorder="1" applyAlignment="1">
      <alignment horizontal="center" vertical="center" wrapText="1"/>
    </xf>
    <xf numFmtId="0" fontId="8" fillId="0" borderId="41" xfId="0" applyFont="1" applyBorder="1"/>
    <xf numFmtId="0" fontId="7" fillId="2" borderId="7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7" fillId="2" borderId="71" xfId="0" applyFont="1" applyFill="1" applyBorder="1" applyAlignment="1">
      <alignment horizontal="center" vertical="center" wrapText="1"/>
    </xf>
    <xf numFmtId="0" fontId="8" fillId="0" borderId="13" xfId="0" applyFont="1" applyBorder="1"/>
    <xf numFmtId="0" fontId="7" fillId="2" borderId="53" xfId="0" applyFont="1" applyFill="1" applyBorder="1" applyAlignment="1">
      <alignment horizontal="right" vertical="center"/>
    </xf>
    <xf numFmtId="0" fontId="8" fillId="0" borderId="5" xfId="0" applyFont="1" applyBorder="1"/>
    <xf numFmtId="0" fontId="8" fillId="0" borderId="9" xfId="0" applyFont="1" applyBorder="1"/>
    <xf numFmtId="0" fontId="7" fillId="2" borderId="54" xfId="0" applyFont="1" applyFill="1" applyBorder="1" applyAlignment="1">
      <alignment horizontal="center" vertical="center" wrapText="1"/>
    </xf>
    <xf numFmtId="0" fontId="8" fillId="0" borderId="65" xfId="0" applyFont="1" applyBorder="1"/>
    <xf numFmtId="0" fontId="8" fillId="0" borderId="74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8" fillId="0" borderId="35" xfId="0" applyFont="1" applyBorder="1"/>
    <xf numFmtId="0" fontId="7" fillId="2" borderId="14" xfId="0" applyFont="1" applyFill="1" applyBorder="1" applyAlignment="1">
      <alignment horizontal="center" vertical="center"/>
    </xf>
    <xf numFmtId="0" fontId="8" fillId="0" borderId="55" xfId="0" applyFont="1" applyBorder="1"/>
    <xf numFmtId="0" fontId="7" fillId="2" borderId="59" xfId="0" applyFont="1" applyFill="1" applyBorder="1" applyAlignment="1">
      <alignment horizontal="center" vertical="center"/>
    </xf>
    <xf numFmtId="0" fontId="8" fillId="0" borderId="60" xfId="0" applyFont="1" applyBorder="1"/>
    <xf numFmtId="0" fontId="8" fillId="0" borderId="61" xfId="0" applyFont="1" applyBorder="1"/>
    <xf numFmtId="0" fontId="7" fillId="3" borderId="5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62" xfId="0" applyFont="1" applyBorder="1"/>
    <xf numFmtId="0" fontId="7" fillId="2" borderId="6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8" fillId="0" borderId="75" xfId="0" applyFont="1" applyBorder="1"/>
    <xf numFmtId="0" fontId="7" fillId="2" borderId="56" xfId="0" applyFont="1" applyFill="1" applyBorder="1" applyAlignment="1">
      <alignment horizontal="center" vertical="center"/>
    </xf>
    <xf numFmtId="0" fontId="8" fillId="0" borderId="57" xfId="0" applyFont="1" applyBorder="1"/>
    <xf numFmtId="0" fontId="8" fillId="0" borderId="58" xfId="0" applyFont="1" applyBorder="1"/>
    <xf numFmtId="0" fontId="7" fillId="2" borderId="72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1" fillId="3" borderId="86" xfId="0" applyFont="1" applyFill="1" applyBorder="1" applyAlignment="1">
      <alignment horizontal="center" vertical="center"/>
    </xf>
    <xf numFmtId="0" fontId="8" fillId="0" borderId="89" xfId="0" applyFont="1" applyBorder="1"/>
    <xf numFmtId="0" fontId="8" fillId="0" borderId="90" xfId="0" applyFont="1" applyBorder="1"/>
    <xf numFmtId="0" fontId="7" fillId="3" borderId="87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1" fillId="2" borderId="5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0" borderId="84" xfId="0" applyFont="1" applyBorder="1"/>
    <xf numFmtId="0" fontId="1" fillId="2" borderId="56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8" fillId="0" borderId="8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l.gov/agencies/whd/state/minimum-wage/tippe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etterbalance.org/resources/fact-sheet-state-and-city-laws-and-regulations-on-fair-and-flexible-scheduling/" TargetMode="External"/><Relationship Id="rId13" Type="http://schemas.openxmlformats.org/officeDocument/2006/relationships/hyperlink" Target="https://www.domesticworkers.org/programs-and-campaigns/developing-policy-solutions/bill-of-rights/passed-legislation/" TargetMode="External"/><Relationship Id="rId3" Type="http://schemas.openxmlformats.org/officeDocument/2006/relationships/hyperlink" Target="https://www.dol.gov/agencies/wb/equal-pay-protections" TargetMode="External"/><Relationship Id="rId7" Type="http://schemas.openxmlformats.org/officeDocument/2006/relationships/hyperlink" Target="https://www.abetterbalance.org/resources/fact-sheet-state-and-city-laws-and-regulations-on-fair-and-flexible-scheduling/" TargetMode="External"/><Relationship Id="rId12" Type="http://schemas.openxmlformats.org/officeDocument/2006/relationships/hyperlink" Target="https://nwlc.org/wp-content/uploads/2020/09/v1_2020_nwlc2020States_Report-MM-edits-11.11.pdf" TargetMode="External"/><Relationship Id="rId2" Type="http://schemas.openxmlformats.org/officeDocument/2006/relationships/hyperlink" Target="https://www.dol.gov/agencies/wb/equal-pay-protections" TargetMode="External"/><Relationship Id="rId1" Type="http://schemas.openxmlformats.org/officeDocument/2006/relationships/hyperlink" Target="https://www.pregnantatwork.org/wp-content/uploads/Making-Pumping-Breaks-Affordable-for-All.pdf" TargetMode="External"/><Relationship Id="rId6" Type="http://schemas.openxmlformats.org/officeDocument/2006/relationships/hyperlink" Target="https://www.shrm.org/resourcesandtools/legal-and-compliance/employment-law/pages/state-local-paid-sick-leave-chart.aspx" TargetMode="External"/><Relationship Id="rId11" Type="http://schemas.openxmlformats.org/officeDocument/2006/relationships/hyperlink" Target="https://www.ncsl.org/research/labor-and-employment/sexual-harassment-in-the-workplace.aspx" TargetMode="External"/><Relationship Id="rId5" Type="http://schemas.openxmlformats.org/officeDocument/2006/relationships/hyperlink" Target="https://www.ncsl.org/research/labor-and-employment/state-family-and-medical-leave-laws.aspx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joinhomebase.com/blog/predictive-scheduling-laws-2020-whats-changing/" TargetMode="External"/><Relationship Id="rId4" Type="http://schemas.openxmlformats.org/officeDocument/2006/relationships/hyperlink" Target="https://www.hrdive.com/news/salary-history-ban-states-list/516662/" TargetMode="External"/><Relationship Id="rId9" Type="http://schemas.openxmlformats.org/officeDocument/2006/relationships/hyperlink" Target="https://www.replicon.com/rules-of-on-call-work-and-shift-work-in-the-united-states-of-america-canada/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ctq.org/contract-database/collectiveBargaining" TargetMode="External"/><Relationship Id="rId1" Type="http://schemas.openxmlformats.org/officeDocument/2006/relationships/hyperlink" Target="https://www.nctq.org/contract-database/collectiveBargai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/>
  </sheetViews>
  <sheetFormatPr defaultColWidth="12.5703125" defaultRowHeight="15" customHeight="1" x14ac:dyDescent="0.2"/>
  <cols>
    <col min="1" max="1" width="21.140625" customWidth="1"/>
    <col min="2" max="2" width="8.5703125" customWidth="1"/>
    <col min="3" max="3" width="13.42578125" customWidth="1"/>
    <col min="4" max="4" width="14.140625" customWidth="1"/>
    <col min="5" max="6" width="17.28515625" customWidth="1"/>
    <col min="7" max="7" width="18.7109375" customWidth="1"/>
    <col min="8" max="8" width="14.42578125" hidden="1" customWidth="1"/>
    <col min="9" max="26" width="8.7109375" hidden="1" customWidth="1"/>
  </cols>
  <sheetData>
    <row r="1" spans="1:26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7"/>
      <c r="V1" s="7"/>
      <c r="W1" s="7"/>
      <c r="X1" s="7"/>
      <c r="Y1" s="7"/>
      <c r="Z1" s="7"/>
    </row>
    <row r="2" spans="1:26" ht="15.75" x14ac:dyDescent="0.25">
      <c r="A2" s="8" t="s">
        <v>7</v>
      </c>
      <c r="B2" s="9" t="s">
        <v>8</v>
      </c>
      <c r="C2" s="10">
        <f t="shared" ref="C2:C53" si="0">(0.2*E2+0.6*F2+0.2*G2)</f>
        <v>10.310112768479517</v>
      </c>
      <c r="D2" s="11">
        <f t="shared" ref="D2:D53" si="1">RANK(C2,$C$2:$C$53)</f>
        <v>51</v>
      </c>
      <c r="E2" s="12">
        <f>'Wage Dimension'!C3</f>
        <v>1.5505638423975818</v>
      </c>
      <c r="F2" s="13">
        <f>'Worker Protection Dimension'!C4</f>
        <v>16.666666666666668</v>
      </c>
      <c r="G2" s="14">
        <f>'Right to Organize'!C5</f>
        <v>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7"/>
      <c r="V2" s="17"/>
      <c r="W2" s="17"/>
      <c r="X2" s="17"/>
      <c r="Y2" s="17"/>
      <c r="Z2" s="17"/>
    </row>
    <row r="3" spans="1:26" ht="15.75" x14ac:dyDescent="0.25">
      <c r="A3" s="8" t="s">
        <v>9</v>
      </c>
      <c r="B3" s="18" t="s">
        <v>10</v>
      </c>
      <c r="C3" s="10">
        <f t="shared" si="0"/>
        <v>47.180866089523924</v>
      </c>
      <c r="D3" s="11">
        <f t="shared" si="1"/>
        <v>20</v>
      </c>
      <c r="E3" s="12">
        <f>'Wage Dimension'!C4</f>
        <v>69.237663780952957</v>
      </c>
      <c r="F3" s="13">
        <f>'Worker Protection Dimension'!C5</f>
        <v>22.222222222222218</v>
      </c>
      <c r="G3" s="14">
        <f>'Right to Organize'!C6</f>
        <v>100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7"/>
      <c r="V3" s="17"/>
      <c r="W3" s="17"/>
      <c r="X3" s="17"/>
      <c r="Y3" s="17"/>
      <c r="Z3" s="17"/>
    </row>
    <row r="4" spans="1:26" ht="15.75" x14ac:dyDescent="0.25">
      <c r="A4" s="8" t="s">
        <v>11</v>
      </c>
      <c r="B4" s="9" t="s">
        <v>12</v>
      </c>
      <c r="C4" s="10">
        <f t="shared" si="0"/>
        <v>41.71911657439361</v>
      </c>
      <c r="D4" s="11">
        <f t="shared" si="1"/>
        <v>26</v>
      </c>
      <c r="E4" s="12">
        <f>'Wage Dimension'!C5</f>
        <v>66.928916205301391</v>
      </c>
      <c r="F4" s="13">
        <f>'Worker Protection Dimension'!C6</f>
        <v>30.555555555555554</v>
      </c>
      <c r="G4" s="14">
        <f>'Right to Organize'!C7</f>
        <v>50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</row>
    <row r="5" spans="1:26" ht="15.75" x14ac:dyDescent="0.25">
      <c r="A5" s="8" t="s">
        <v>13</v>
      </c>
      <c r="B5" s="9" t="s">
        <v>14</v>
      </c>
      <c r="C5" s="10">
        <f t="shared" si="0"/>
        <v>24.576268802794154</v>
      </c>
      <c r="D5" s="11">
        <f t="shared" si="1"/>
        <v>42</v>
      </c>
      <c r="E5" s="12">
        <f>'Wage Dimension'!C6</f>
        <v>6.2146773473041197</v>
      </c>
      <c r="F5" s="13">
        <f>'Worker Protection Dimension'!C7</f>
        <v>22.222222222222218</v>
      </c>
      <c r="G5" s="14">
        <f>'Right to Organize'!C8</f>
        <v>50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</row>
    <row r="6" spans="1:26" ht="15.75" x14ac:dyDescent="0.25">
      <c r="A6" s="8" t="s">
        <v>15</v>
      </c>
      <c r="B6" s="9" t="s">
        <v>16</v>
      </c>
      <c r="C6" s="10">
        <f t="shared" si="0"/>
        <v>82.959472784363228</v>
      </c>
      <c r="D6" s="11">
        <f t="shared" si="1"/>
        <v>2</v>
      </c>
      <c r="E6" s="12">
        <f>'Wage Dimension'!C7</f>
        <v>89.797363921816142</v>
      </c>
      <c r="F6" s="13">
        <f>'Worker Protection Dimension'!C8</f>
        <v>75</v>
      </c>
      <c r="G6" s="14">
        <f>'Right to Organize'!C9</f>
        <v>100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7"/>
      <c r="V6" s="17"/>
      <c r="W6" s="17"/>
      <c r="X6" s="17"/>
      <c r="Y6" s="17"/>
      <c r="Z6" s="17"/>
    </row>
    <row r="7" spans="1:26" ht="15.75" x14ac:dyDescent="0.25">
      <c r="A7" s="8" t="s">
        <v>17</v>
      </c>
      <c r="B7" s="9" t="s">
        <v>18</v>
      </c>
      <c r="C7" s="10">
        <f t="shared" si="0"/>
        <v>59.74978129721493</v>
      </c>
      <c r="D7" s="11">
        <f t="shared" si="1"/>
        <v>14</v>
      </c>
      <c r="E7" s="12">
        <f>'Wage Dimension'!C8</f>
        <v>61.248906486074645</v>
      </c>
      <c r="F7" s="13">
        <f>'Worker Protection Dimension'!C9</f>
        <v>45.833333333333336</v>
      </c>
      <c r="G7" s="14">
        <f>'Right to Organize'!C10</f>
        <v>100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7"/>
      <c r="V7" s="17"/>
      <c r="W7" s="17"/>
      <c r="X7" s="17"/>
      <c r="Y7" s="17"/>
      <c r="Z7" s="17"/>
    </row>
    <row r="8" spans="1:26" ht="15.75" x14ac:dyDescent="0.25">
      <c r="A8" s="8" t="s">
        <v>19</v>
      </c>
      <c r="B8" s="9" t="s">
        <v>20</v>
      </c>
      <c r="C8" s="10">
        <f t="shared" si="0"/>
        <v>69.082645674472232</v>
      </c>
      <c r="D8" s="11">
        <f t="shared" si="1"/>
        <v>6</v>
      </c>
      <c r="E8" s="12">
        <f>'Wage Dimension'!C9</f>
        <v>32.913228372361203</v>
      </c>
      <c r="F8" s="13">
        <f>'Worker Protection Dimension'!C10</f>
        <v>70.833333333333329</v>
      </c>
      <c r="G8" s="14">
        <f>'Right to Organize'!C11</f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7"/>
      <c r="V8" s="17"/>
      <c r="W8" s="17"/>
      <c r="X8" s="17"/>
      <c r="Y8" s="17"/>
      <c r="Z8" s="17"/>
    </row>
    <row r="9" spans="1:26" ht="15.75" x14ac:dyDescent="0.25">
      <c r="A9" s="8" t="s">
        <v>21</v>
      </c>
      <c r="B9" s="9" t="s">
        <v>22</v>
      </c>
      <c r="C9" s="10">
        <f t="shared" si="0"/>
        <v>40.290914870726837</v>
      </c>
      <c r="D9" s="11">
        <f t="shared" si="1"/>
        <v>27</v>
      </c>
      <c r="E9" s="12">
        <f>'Wage Dimension'!C10</f>
        <v>1.4545743536342119</v>
      </c>
      <c r="F9" s="13">
        <f>'Worker Protection Dimension'!C11</f>
        <v>33.333333333333336</v>
      </c>
      <c r="G9" s="14">
        <f>'Right to Organize'!C12</f>
        <v>100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7"/>
      <c r="V9" s="17"/>
      <c r="W9" s="17"/>
      <c r="X9" s="17"/>
      <c r="Y9" s="17"/>
      <c r="Z9" s="17"/>
    </row>
    <row r="10" spans="1:26" ht="15.75" x14ac:dyDescent="0.25">
      <c r="A10" s="8" t="s">
        <v>23</v>
      </c>
      <c r="B10" s="9" t="s">
        <v>24</v>
      </c>
      <c r="C10" s="10">
        <f t="shared" si="0"/>
        <v>62.181917682647139</v>
      </c>
      <c r="D10" s="11">
        <f t="shared" si="1"/>
        <v>12</v>
      </c>
      <c r="E10" s="12">
        <f>'Wage Dimension'!C11</f>
        <v>40.076255079902417</v>
      </c>
      <c r="F10" s="13">
        <f>'Worker Protection Dimension'!C12</f>
        <v>56.944444444444436</v>
      </c>
      <c r="G10" s="14">
        <f>'Right to Organize'!C13</f>
        <v>100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</row>
    <row r="11" spans="1:26" ht="15.75" x14ac:dyDescent="0.25">
      <c r="A11" s="8" t="s">
        <v>25</v>
      </c>
      <c r="B11" s="9" t="s">
        <v>26</v>
      </c>
      <c r="C11" s="10">
        <f t="shared" si="0"/>
        <v>42.730282845519724</v>
      </c>
      <c r="D11" s="11">
        <f t="shared" si="1"/>
        <v>24</v>
      </c>
      <c r="E11" s="12">
        <f>'Wage Dimension'!C12</f>
        <v>46.984747560931957</v>
      </c>
      <c r="F11" s="13">
        <f>'Worker Protection Dimension'!C13</f>
        <v>22.222222222222218</v>
      </c>
      <c r="G11" s="14">
        <f>'Right to Organize'!C14</f>
        <v>100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7"/>
      <c r="V11" s="17"/>
      <c r="W11" s="17"/>
      <c r="X11" s="17"/>
      <c r="Y11" s="17"/>
      <c r="Z11" s="17"/>
    </row>
    <row r="12" spans="1:26" ht="15.75" x14ac:dyDescent="0.25">
      <c r="A12" s="8" t="s">
        <v>27</v>
      </c>
      <c r="B12" s="9" t="s">
        <v>28</v>
      </c>
      <c r="C12" s="10">
        <f t="shared" si="0"/>
        <v>13.514868044815287</v>
      </c>
      <c r="D12" s="11">
        <f t="shared" si="1"/>
        <v>49</v>
      </c>
      <c r="E12" s="12">
        <f>'Wage Dimension'!C13</f>
        <v>0.9076735574097835</v>
      </c>
      <c r="F12" s="13">
        <f>'Worker Protection Dimension'!C14</f>
        <v>22.222222222222218</v>
      </c>
      <c r="G12" s="14">
        <f>'Right to Organize'!C15</f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7"/>
      <c r="V12" s="17"/>
      <c r="W12" s="17"/>
      <c r="X12" s="17"/>
      <c r="Y12" s="17"/>
      <c r="Z12" s="17"/>
    </row>
    <row r="13" spans="1:26" ht="15.75" x14ac:dyDescent="0.25">
      <c r="A13" s="8" t="s">
        <v>29</v>
      </c>
      <c r="B13" s="9" t="s">
        <v>30</v>
      </c>
      <c r="C13" s="10">
        <f t="shared" si="0"/>
        <v>61.077629334109595</v>
      </c>
      <c r="D13" s="11">
        <f t="shared" si="1"/>
        <v>13</v>
      </c>
      <c r="E13" s="12">
        <f>'Wage Dimension'!C14</f>
        <v>55.388146670547961</v>
      </c>
      <c r="F13" s="13">
        <f>'Worker Protection Dimension'!C15</f>
        <v>50</v>
      </c>
      <c r="G13" s="14">
        <f>'Right to Organize'!C16</f>
        <v>100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7"/>
      <c r="V13" s="17"/>
      <c r="W13" s="17"/>
      <c r="X13" s="17"/>
      <c r="Y13" s="17"/>
      <c r="Z13" s="17"/>
    </row>
    <row r="14" spans="1:26" ht="15.75" x14ac:dyDescent="0.25">
      <c r="A14" s="8" t="s">
        <v>31</v>
      </c>
      <c r="B14" s="18" t="s">
        <v>32</v>
      </c>
      <c r="C14" s="10">
        <f t="shared" si="0"/>
        <v>35.465278267472755</v>
      </c>
      <c r="D14" s="11">
        <f t="shared" si="1"/>
        <v>35</v>
      </c>
      <c r="E14" s="12">
        <f>'Wage Dimension'!C15</f>
        <v>10.659724670697141</v>
      </c>
      <c r="F14" s="13">
        <f>'Worker Protection Dimension'!C16</f>
        <v>22.222222222222218</v>
      </c>
      <c r="G14" s="14">
        <f>'Right to Organize'!C17</f>
        <v>100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7"/>
      <c r="W14" s="17"/>
      <c r="X14" s="17"/>
      <c r="Y14" s="17"/>
      <c r="Z14" s="17"/>
    </row>
    <row r="15" spans="1:26" ht="15.75" x14ac:dyDescent="0.25">
      <c r="A15" s="8" t="s">
        <v>33</v>
      </c>
      <c r="B15" s="18" t="s">
        <v>34</v>
      </c>
      <c r="C15" s="10">
        <f t="shared" si="0"/>
        <v>74.026900693544491</v>
      </c>
      <c r="D15" s="11">
        <f t="shared" si="1"/>
        <v>4</v>
      </c>
      <c r="E15" s="12">
        <f>'Wage Dimension'!C16</f>
        <v>45.134503467722411</v>
      </c>
      <c r="F15" s="13">
        <f>'Worker Protection Dimension'!C17</f>
        <v>75</v>
      </c>
      <c r="G15" s="14">
        <f>'Right to Organize'!C18</f>
        <v>100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7"/>
      <c r="V15" s="17"/>
      <c r="W15" s="17"/>
      <c r="X15" s="17"/>
      <c r="Y15" s="17"/>
      <c r="Z15" s="17"/>
    </row>
    <row r="16" spans="1:26" ht="15.75" x14ac:dyDescent="0.25">
      <c r="A16" s="8" t="s">
        <v>35</v>
      </c>
      <c r="B16" s="18" t="s">
        <v>36</v>
      </c>
      <c r="C16" s="10">
        <f t="shared" si="0"/>
        <v>38.67442489443166</v>
      </c>
      <c r="D16" s="11">
        <f t="shared" si="1"/>
        <v>30</v>
      </c>
      <c r="E16" s="12">
        <f>'Wage Dimension'!C17</f>
        <v>1.7054578054916356</v>
      </c>
      <c r="F16" s="13">
        <f>'Worker Protection Dimension'!C18</f>
        <v>30.555555555555554</v>
      </c>
      <c r="G16" s="14">
        <f>'Right to Organize'!C19</f>
        <v>100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7"/>
      <c r="V16" s="17"/>
      <c r="W16" s="17"/>
      <c r="X16" s="17"/>
      <c r="Y16" s="17"/>
      <c r="Z16" s="17"/>
    </row>
    <row r="17" spans="1:26" ht="15.75" x14ac:dyDescent="0.25">
      <c r="A17" s="8" t="s">
        <v>37</v>
      </c>
      <c r="B17" s="18" t="s">
        <v>38</v>
      </c>
      <c r="C17" s="10">
        <f t="shared" si="0"/>
        <v>37.408755169471242</v>
      </c>
      <c r="D17" s="11">
        <f t="shared" si="1"/>
        <v>33</v>
      </c>
      <c r="E17" s="12">
        <f>'Wage Dimension'!C18</f>
        <v>20.377109180689555</v>
      </c>
      <c r="F17" s="13">
        <f>'Worker Protection Dimension'!C19</f>
        <v>22.222222222222218</v>
      </c>
      <c r="G17" s="14">
        <f>'Right to Organize'!C20</f>
        <v>100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7"/>
      <c r="V17" s="17"/>
      <c r="W17" s="17"/>
      <c r="X17" s="17"/>
      <c r="Y17" s="17"/>
      <c r="Z17" s="17"/>
    </row>
    <row r="18" spans="1:26" ht="15.75" x14ac:dyDescent="0.25">
      <c r="A18" s="8" t="s">
        <v>39</v>
      </c>
      <c r="B18" s="18" t="s">
        <v>40</v>
      </c>
      <c r="C18" s="10">
        <f t="shared" si="0"/>
        <v>33.681273596922182</v>
      </c>
      <c r="D18" s="11">
        <f t="shared" si="1"/>
        <v>39</v>
      </c>
      <c r="E18" s="12">
        <f>'Wage Dimension'!C19</f>
        <v>1.7397013179442762</v>
      </c>
      <c r="F18" s="13">
        <f>'Worker Protection Dimension'!C20</f>
        <v>22.222222222222218</v>
      </c>
      <c r="G18" s="14">
        <f>'Right to Organize'!C21</f>
        <v>100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7"/>
      <c r="V18" s="17"/>
      <c r="W18" s="17"/>
      <c r="X18" s="17"/>
      <c r="Y18" s="17"/>
      <c r="Z18" s="17"/>
    </row>
    <row r="19" spans="1:26" ht="15.75" x14ac:dyDescent="0.25">
      <c r="A19" s="8" t="s">
        <v>41</v>
      </c>
      <c r="B19" s="18" t="s">
        <v>42</v>
      </c>
      <c r="C19" s="10">
        <f t="shared" si="0"/>
        <v>23.73096402882743</v>
      </c>
      <c r="D19" s="11">
        <f t="shared" si="1"/>
        <v>45</v>
      </c>
      <c r="E19" s="12">
        <f>'Wage Dimension'!C20</f>
        <v>1.988153477470491</v>
      </c>
      <c r="F19" s="13">
        <f>'Worker Protection Dimension'!C21</f>
        <v>22.222222222222218</v>
      </c>
      <c r="G19" s="14">
        <f>'Right to Organize'!C22</f>
        <v>50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  <c r="V19" s="17"/>
      <c r="W19" s="17"/>
      <c r="X19" s="17"/>
      <c r="Y19" s="17"/>
      <c r="Z19" s="17"/>
    </row>
    <row r="20" spans="1:26" ht="15.75" x14ac:dyDescent="0.25">
      <c r="A20" s="8" t="s">
        <v>43</v>
      </c>
      <c r="B20" s="18" t="s">
        <v>44</v>
      </c>
      <c r="C20" s="10">
        <f t="shared" si="0"/>
        <v>26.978699923690755</v>
      </c>
      <c r="D20" s="11">
        <f t="shared" si="1"/>
        <v>41</v>
      </c>
      <c r="E20" s="12">
        <f>'Wage Dimension'!C21</f>
        <v>1.5601662851204467</v>
      </c>
      <c r="F20" s="13">
        <f>'Worker Protection Dimension'!C22</f>
        <v>27.777777777777775</v>
      </c>
      <c r="G20" s="14">
        <f>'Right to Organize'!C23</f>
        <v>50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7"/>
      <c r="V20" s="17"/>
      <c r="W20" s="17"/>
      <c r="X20" s="17"/>
      <c r="Y20" s="17"/>
      <c r="Z20" s="17"/>
    </row>
    <row r="21" spans="1:26" ht="15.75" customHeight="1" x14ac:dyDescent="0.25">
      <c r="A21" s="8" t="s">
        <v>45</v>
      </c>
      <c r="B21" s="18" t="s">
        <v>46</v>
      </c>
      <c r="C21" s="10">
        <f t="shared" si="0"/>
        <v>53.011760753707826</v>
      </c>
      <c r="D21" s="11">
        <f t="shared" si="1"/>
        <v>17</v>
      </c>
      <c r="E21" s="12">
        <f>'Wage Dimension'!C22</f>
        <v>40.058803768539136</v>
      </c>
      <c r="F21" s="13">
        <f>'Worker Protection Dimension'!C23</f>
        <v>41.666666666666664</v>
      </c>
      <c r="G21" s="14">
        <f>'Right to Organize'!C24</f>
        <v>100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7"/>
      <c r="V21" s="17"/>
      <c r="W21" s="17"/>
      <c r="X21" s="17"/>
      <c r="Y21" s="17"/>
      <c r="Z21" s="17"/>
    </row>
    <row r="22" spans="1:26" ht="15.75" customHeight="1" x14ac:dyDescent="0.25">
      <c r="A22" s="8" t="s">
        <v>47</v>
      </c>
      <c r="B22" s="18" t="s">
        <v>48</v>
      </c>
      <c r="C22" s="10">
        <f t="shared" si="0"/>
        <v>52.17222747615309</v>
      </c>
      <c r="D22" s="11">
        <f t="shared" si="1"/>
        <v>18</v>
      </c>
      <c r="E22" s="12">
        <f>'Wage Dimension'!C23</f>
        <v>10.861137380765454</v>
      </c>
      <c r="F22" s="13">
        <f>'Worker Protection Dimension'!C24</f>
        <v>50</v>
      </c>
      <c r="G22" s="14">
        <f>'Right to Organize'!C25</f>
        <v>100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7"/>
      <c r="V22" s="17"/>
      <c r="W22" s="17"/>
      <c r="X22" s="17"/>
      <c r="Y22" s="17"/>
      <c r="Z22" s="17"/>
    </row>
    <row r="23" spans="1:26" ht="15.75" customHeight="1" x14ac:dyDescent="0.25">
      <c r="A23" s="8" t="s">
        <v>49</v>
      </c>
      <c r="B23" s="18" t="s">
        <v>50</v>
      </c>
      <c r="C23" s="10">
        <f t="shared" si="0"/>
        <v>68.829825344719026</v>
      </c>
      <c r="D23" s="11">
        <f t="shared" si="1"/>
        <v>7</v>
      </c>
      <c r="E23" s="12">
        <f>'Wage Dimension'!C24</f>
        <v>31.649126723595177</v>
      </c>
      <c r="F23" s="13">
        <f>'Worker Protection Dimension'!C25</f>
        <v>70.833333333333329</v>
      </c>
      <c r="G23" s="14">
        <f>'Right to Organize'!C26</f>
        <v>100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  <c r="V23" s="17"/>
      <c r="W23" s="17"/>
      <c r="X23" s="17"/>
      <c r="Y23" s="17"/>
      <c r="Z23" s="17"/>
    </row>
    <row r="24" spans="1:26" ht="15.75" customHeight="1" x14ac:dyDescent="0.25">
      <c r="A24" s="8" t="s">
        <v>51</v>
      </c>
      <c r="B24" s="18" t="s">
        <v>52</v>
      </c>
      <c r="C24" s="10">
        <f t="shared" si="0"/>
        <v>42.447688346409983</v>
      </c>
      <c r="D24" s="11">
        <f t="shared" si="1"/>
        <v>25</v>
      </c>
      <c r="E24" s="12">
        <f>'Wage Dimension'!C25</f>
        <v>16.405108398716589</v>
      </c>
      <c r="F24" s="13">
        <f>'Worker Protection Dimension'!C26</f>
        <v>31.944444444444443</v>
      </c>
      <c r="G24" s="14">
        <f>'Right to Organize'!C27</f>
        <v>100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  <c r="Y24" s="17"/>
      <c r="Z24" s="17"/>
    </row>
    <row r="25" spans="1:26" ht="15.75" customHeight="1" x14ac:dyDescent="0.25">
      <c r="A25" s="8" t="s">
        <v>53</v>
      </c>
      <c r="B25" s="18" t="s">
        <v>54</v>
      </c>
      <c r="C25" s="10">
        <f t="shared" si="0"/>
        <v>65.429513435033414</v>
      </c>
      <c r="D25" s="11">
        <f t="shared" si="1"/>
        <v>10</v>
      </c>
      <c r="E25" s="12">
        <f>'Wage Dimension'!C26</f>
        <v>68.814233841833769</v>
      </c>
      <c r="F25" s="13">
        <f>'Worker Protection Dimension'!C27</f>
        <v>52.777777777777771</v>
      </c>
      <c r="G25" s="14">
        <f>'Right to Organize'!C28</f>
        <v>100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7"/>
      <c r="W25" s="17"/>
      <c r="X25" s="17"/>
      <c r="Y25" s="17"/>
      <c r="Z25" s="17"/>
    </row>
    <row r="26" spans="1:26" ht="15.75" customHeight="1" x14ac:dyDescent="0.25">
      <c r="A26" s="8" t="s">
        <v>55</v>
      </c>
      <c r="B26" s="18" t="s">
        <v>56</v>
      </c>
      <c r="C26" s="10">
        <f t="shared" si="0"/>
        <v>10.385580080938555</v>
      </c>
      <c r="D26" s="11">
        <f t="shared" si="1"/>
        <v>50</v>
      </c>
      <c r="E26" s="12">
        <f>'Wage Dimension'!C27</f>
        <v>1.9279004046927752</v>
      </c>
      <c r="F26" s="13">
        <f>'Worker Protection Dimension'!C28</f>
        <v>0</v>
      </c>
      <c r="G26" s="14">
        <f>'Right to Organize'!C29</f>
        <v>50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7"/>
      <c r="V26" s="17"/>
      <c r="W26" s="17"/>
      <c r="X26" s="17"/>
      <c r="Y26" s="17"/>
      <c r="Z26" s="17"/>
    </row>
    <row r="27" spans="1:26" ht="15.75" customHeight="1" x14ac:dyDescent="0.25">
      <c r="A27" s="8" t="s">
        <v>57</v>
      </c>
      <c r="B27" s="18" t="s">
        <v>58</v>
      </c>
      <c r="C27" s="10">
        <f t="shared" si="0"/>
        <v>40.010220665044379</v>
      </c>
      <c r="D27" s="11">
        <f t="shared" si="1"/>
        <v>28</v>
      </c>
      <c r="E27" s="12">
        <f>'Wage Dimension'!C28</f>
        <v>33.384436658555252</v>
      </c>
      <c r="F27" s="13">
        <f>'Worker Protection Dimension'!C29</f>
        <v>22.222222222222218</v>
      </c>
      <c r="G27" s="14">
        <f>'Right to Organize'!C30</f>
        <v>100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  <c r="V27" s="17"/>
      <c r="W27" s="17"/>
      <c r="X27" s="17"/>
      <c r="Y27" s="17"/>
      <c r="Z27" s="17"/>
    </row>
    <row r="28" spans="1:26" ht="15.75" customHeight="1" x14ac:dyDescent="0.25">
      <c r="A28" s="8" t="s">
        <v>59</v>
      </c>
      <c r="B28" s="18" t="s">
        <v>60</v>
      </c>
      <c r="C28" s="10">
        <f t="shared" si="0"/>
        <v>46.274238447336089</v>
      </c>
      <c r="D28" s="11">
        <f t="shared" si="1"/>
        <v>22</v>
      </c>
      <c r="E28" s="12">
        <f>'Wage Dimension'!C29</f>
        <v>64.704525570013772</v>
      </c>
      <c r="F28" s="13">
        <f>'Worker Protection Dimension'!C30</f>
        <v>22.222222222222218</v>
      </c>
      <c r="G28" s="14">
        <f>'Right to Organize'!C31</f>
        <v>100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7"/>
      <c r="V28" s="17"/>
      <c r="W28" s="17"/>
      <c r="X28" s="17"/>
      <c r="Y28" s="17"/>
      <c r="Z28" s="17"/>
    </row>
    <row r="29" spans="1:26" ht="15.75" customHeight="1" x14ac:dyDescent="0.25">
      <c r="A29" s="8" t="s">
        <v>61</v>
      </c>
      <c r="B29" s="18" t="s">
        <v>62</v>
      </c>
      <c r="C29" s="10">
        <f t="shared" si="0"/>
        <v>36.943503376614167</v>
      </c>
      <c r="D29" s="11">
        <f t="shared" si="1"/>
        <v>34</v>
      </c>
      <c r="E29" s="12">
        <f>'Wage Dimension'!C30</f>
        <v>1.384183549737523</v>
      </c>
      <c r="F29" s="13">
        <f>'Worker Protection Dimension'!C31</f>
        <v>27.777777777777775</v>
      </c>
      <c r="G29" s="14">
        <f>'Right to Organize'!C32</f>
        <v>100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7"/>
      <c r="V29" s="17"/>
      <c r="W29" s="17"/>
      <c r="X29" s="17"/>
      <c r="Y29" s="17"/>
      <c r="Z29" s="17"/>
    </row>
    <row r="30" spans="1:26" ht="15.75" customHeight="1" x14ac:dyDescent="0.25">
      <c r="A30" s="8" t="s">
        <v>63</v>
      </c>
      <c r="B30" s="18" t="s">
        <v>64</v>
      </c>
      <c r="C30" s="10">
        <f t="shared" si="0"/>
        <v>65.480815014014823</v>
      </c>
      <c r="D30" s="11">
        <f t="shared" si="1"/>
        <v>9</v>
      </c>
      <c r="E30" s="12">
        <f>'Wage Dimension'!C31</f>
        <v>64.904075070074114</v>
      </c>
      <c r="F30" s="13">
        <f>'Worker Protection Dimension'!C32</f>
        <v>54.166666666666664</v>
      </c>
      <c r="G30" s="14">
        <f>'Right to Organize'!C33</f>
        <v>100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7"/>
      <c r="V30" s="17"/>
      <c r="W30" s="17"/>
      <c r="X30" s="17"/>
      <c r="Y30" s="17"/>
      <c r="Z30" s="17"/>
    </row>
    <row r="31" spans="1:26" ht="15.75" customHeight="1" x14ac:dyDescent="0.25">
      <c r="A31" s="8" t="s">
        <v>65</v>
      </c>
      <c r="B31" s="18" t="s">
        <v>66</v>
      </c>
      <c r="C31" s="10">
        <f t="shared" si="0"/>
        <v>43.680071995095588</v>
      </c>
      <c r="D31" s="11">
        <f t="shared" si="1"/>
        <v>23</v>
      </c>
      <c r="E31" s="12">
        <f>'Wage Dimension'!C32</f>
        <v>10.067026642144635</v>
      </c>
      <c r="F31" s="13">
        <f>'Worker Protection Dimension'!C33</f>
        <v>36.111111111111107</v>
      </c>
      <c r="G31" s="14">
        <f>'Right to Organize'!C34</f>
        <v>100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  <c r="V31" s="17"/>
      <c r="W31" s="17"/>
      <c r="X31" s="17"/>
      <c r="Y31" s="17"/>
      <c r="Z31" s="17"/>
    </row>
    <row r="32" spans="1:26" ht="15.75" customHeight="1" x14ac:dyDescent="0.25">
      <c r="A32" s="8" t="s">
        <v>67</v>
      </c>
      <c r="B32" s="18" t="s">
        <v>68</v>
      </c>
      <c r="C32" s="10">
        <f t="shared" si="0"/>
        <v>67.369425580320978</v>
      </c>
      <c r="D32" s="11">
        <f t="shared" si="1"/>
        <v>8</v>
      </c>
      <c r="E32" s="12">
        <f>'Wage Dimension'!C33</f>
        <v>24.347127901604914</v>
      </c>
      <c r="F32" s="13">
        <f>'Worker Protection Dimension'!C34</f>
        <v>70.833333333333329</v>
      </c>
      <c r="G32" s="14">
        <f>'Right to Organize'!C35</f>
        <v>100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7"/>
      <c r="V32" s="17"/>
      <c r="W32" s="17"/>
      <c r="X32" s="17"/>
      <c r="Y32" s="17"/>
      <c r="Z32" s="17"/>
    </row>
    <row r="33" spans="1:26" ht="15.75" customHeight="1" x14ac:dyDescent="0.25">
      <c r="A33" s="8" t="s">
        <v>69</v>
      </c>
      <c r="B33" s="18" t="s">
        <v>70</v>
      </c>
      <c r="C33" s="10">
        <f t="shared" si="0"/>
        <v>49.993844936353234</v>
      </c>
      <c r="D33" s="11">
        <f t="shared" si="1"/>
        <v>19</v>
      </c>
      <c r="E33" s="12">
        <f>'Wage Dimension'!C34</f>
        <v>8.3025580150995104</v>
      </c>
      <c r="F33" s="13">
        <f>'Worker Protection Dimension'!C35</f>
        <v>47.222222222222221</v>
      </c>
      <c r="G33" s="14">
        <f>'Right to Organize'!C36</f>
        <v>100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  <c r="V33" s="17"/>
      <c r="W33" s="17"/>
      <c r="X33" s="17"/>
      <c r="Y33" s="17"/>
      <c r="Z33" s="17"/>
    </row>
    <row r="34" spans="1:26" ht="15.75" customHeight="1" x14ac:dyDescent="0.25">
      <c r="A34" s="8" t="s">
        <v>71</v>
      </c>
      <c r="B34" s="18" t="s">
        <v>72</v>
      </c>
      <c r="C34" s="10">
        <f t="shared" si="0"/>
        <v>75.442579843944515</v>
      </c>
      <c r="D34" s="11">
        <f t="shared" si="1"/>
        <v>3</v>
      </c>
      <c r="E34" s="12">
        <f>'Wage Dimension'!C35</f>
        <v>52.212899219722615</v>
      </c>
      <c r="F34" s="13">
        <f>'Worker Protection Dimension'!C36</f>
        <v>75</v>
      </c>
      <c r="G34" s="14">
        <f>'Right to Organize'!C37</f>
        <v>100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7"/>
      <c r="V34" s="17"/>
      <c r="W34" s="17"/>
      <c r="X34" s="17"/>
      <c r="Y34" s="17"/>
      <c r="Z34" s="17"/>
    </row>
    <row r="35" spans="1:26" ht="15.75" customHeight="1" x14ac:dyDescent="0.25">
      <c r="A35" s="8" t="s">
        <v>73</v>
      </c>
      <c r="B35" s="18" t="s">
        <v>74</v>
      </c>
      <c r="C35" s="10">
        <f t="shared" si="0"/>
        <v>3.5148680448152891</v>
      </c>
      <c r="D35" s="11">
        <f t="shared" si="1"/>
        <v>52</v>
      </c>
      <c r="E35" s="12">
        <f>'Wage Dimension'!C36</f>
        <v>0.9076735574097835</v>
      </c>
      <c r="F35" s="13">
        <f>'Worker Protection Dimension'!C37</f>
        <v>5.5555555555555545</v>
      </c>
      <c r="G35" s="14">
        <f>'Right to Organize'!C38</f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  <c r="V35" s="17"/>
      <c r="W35" s="17"/>
      <c r="X35" s="17"/>
      <c r="Y35" s="17"/>
      <c r="Z35" s="17"/>
    </row>
    <row r="36" spans="1:26" ht="15.75" customHeight="1" x14ac:dyDescent="0.25">
      <c r="A36" s="8" t="s">
        <v>75</v>
      </c>
      <c r="B36" s="18" t="s">
        <v>76</v>
      </c>
      <c r="C36" s="10">
        <f t="shared" si="0"/>
        <v>28.456091558241937</v>
      </c>
      <c r="D36" s="11">
        <f t="shared" si="1"/>
        <v>40</v>
      </c>
      <c r="E36" s="12">
        <f>'Wage Dimension'!C37</f>
        <v>25.613791124543042</v>
      </c>
      <c r="F36" s="13">
        <f>'Worker Protection Dimension'!C38</f>
        <v>22.222222222222218</v>
      </c>
      <c r="G36" s="14">
        <f>'Right to Organize'!C39</f>
        <v>50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7"/>
      <c r="V36" s="17"/>
      <c r="W36" s="17"/>
      <c r="X36" s="17"/>
      <c r="Y36" s="17"/>
      <c r="Z36" s="17"/>
    </row>
    <row r="37" spans="1:26" ht="15.75" customHeight="1" x14ac:dyDescent="0.25">
      <c r="A37" s="8" t="s">
        <v>77</v>
      </c>
      <c r="B37" s="18" t="s">
        <v>78</v>
      </c>
      <c r="C37" s="10">
        <f t="shared" si="0"/>
        <v>38.652115166689086</v>
      </c>
      <c r="D37" s="11">
        <f t="shared" si="1"/>
        <v>31</v>
      </c>
      <c r="E37" s="12">
        <f>'Wage Dimension'!C38</f>
        <v>26.593909166778769</v>
      </c>
      <c r="F37" s="13">
        <f>'Worker Protection Dimension'!C39</f>
        <v>22.222222222222218</v>
      </c>
      <c r="G37" s="14">
        <f>'Right to Organize'!C40</f>
        <v>100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7"/>
      <c r="W37" s="17"/>
      <c r="X37" s="17"/>
      <c r="Y37" s="17"/>
      <c r="Z37" s="17"/>
    </row>
    <row r="38" spans="1:26" ht="15.75" customHeight="1" x14ac:dyDescent="0.25">
      <c r="A38" s="8" t="s">
        <v>79</v>
      </c>
      <c r="B38" s="18" t="s">
        <v>80</v>
      </c>
      <c r="C38" s="10">
        <f t="shared" si="0"/>
        <v>38.640569253479292</v>
      </c>
      <c r="D38" s="11">
        <f t="shared" si="1"/>
        <v>32</v>
      </c>
      <c r="E38" s="12">
        <f>'Wage Dimension'!C39</f>
        <v>1.5361796007297903</v>
      </c>
      <c r="F38" s="13">
        <f>'Worker Protection Dimension'!C40</f>
        <v>30.555555555555554</v>
      </c>
      <c r="G38" s="14">
        <f>'Right to Organize'!C41</f>
        <v>100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7"/>
      <c r="V38" s="17"/>
      <c r="W38" s="17"/>
      <c r="X38" s="17"/>
      <c r="Y38" s="17"/>
      <c r="Z38" s="17"/>
    </row>
    <row r="39" spans="1:26" ht="15.75" customHeight="1" x14ac:dyDescent="0.25">
      <c r="A39" s="8" t="s">
        <v>81</v>
      </c>
      <c r="B39" s="18" t="s">
        <v>82</v>
      </c>
      <c r="C39" s="10">
        <f t="shared" si="0"/>
        <v>87.385730188470077</v>
      </c>
      <c r="D39" s="11">
        <f t="shared" si="1"/>
        <v>1</v>
      </c>
      <c r="E39" s="12">
        <f>'Wage Dimension'!C40</f>
        <v>86.928650942350416</v>
      </c>
      <c r="F39" s="13">
        <f>'Worker Protection Dimension'!C41</f>
        <v>83.333333333333329</v>
      </c>
      <c r="G39" s="14">
        <f>'Right to Organize'!C42</f>
        <v>100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7"/>
      <c r="V39" s="17"/>
      <c r="W39" s="17"/>
      <c r="X39" s="17"/>
      <c r="Y39" s="17"/>
      <c r="Z39" s="17"/>
    </row>
    <row r="40" spans="1:26" ht="15.75" customHeight="1" x14ac:dyDescent="0.25">
      <c r="A40" s="8" t="s">
        <v>83</v>
      </c>
      <c r="B40" s="18" t="s">
        <v>84</v>
      </c>
      <c r="C40" s="10">
        <f t="shared" si="0"/>
        <v>34.740432696718592</v>
      </c>
      <c r="D40" s="11">
        <f t="shared" si="1"/>
        <v>36</v>
      </c>
      <c r="E40" s="12">
        <f>'Wage Dimension'!C41</f>
        <v>7.0354968169263152</v>
      </c>
      <c r="F40" s="13">
        <f>'Worker Protection Dimension'!C42</f>
        <v>22.222222222222218</v>
      </c>
      <c r="G40" s="14">
        <f>'Right to Organize'!C43</f>
        <v>100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7"/>
      <c r="V40" s="17"/>
      <c r="W40" s="17"/>
      <c r="X40" s="17"/>
      <c r="Y40" s="17"/>
      <c r="Z40" s="17"/>
    </row>
    <row r="41" spans="1:26" ht="15.75" customHeight="1" x14ac:dyDescent="0.25">
      <c r="A41" s="8" t="s">
        <v>85</v>
      </c>
      <c r="B41" s="18" t="s">
        <v>86</v>
      </c>
      <c r="C41" s="10">
        <f t="shared" si="0"/>
        <v>63.288064211584825</v>
      </c>
      <c r="D41" s="11">
        <f t="shared" si="1"/>
        <v>11</v>
      </c>
      <c r="E41" s="12">
        <f>'Wage Dimension'!C42</f>
        <v>3.9403210579241752</v>
      </c>
      <c r="F41" s="13">
        <f>'Worker Protection Dimension'!C43</f>
        <v>70.833333333333329</v>
      </c>
      <c r="G41" s="14">
        <f>'Right to Organize'!C44</f>
        <v>100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7"/>
      <c r="V41" s="17"/>
      <c r="W41" s="17"/>
      <c r="X41" s="17"/>
      <c r="Y41" s="17"/>
      <c r="Z41" s="17"/>
    </row>
    <row r="42" spans="1:26" ht="15.75" customHeight="1" x14ac:dyDescent="0.25">
      <c r="A42" s="8" t="s">
        <v>87</v>
      </c>
      <c r="B42" s="18" t="s">
        <v>88</v>
      </c>
      <c r="C42" s="10">
        <f t="shared" si="0"/>
        <v>55.554378126661852</v>
      </c>
      <c r="D42" s="11">
        <f t="shared" si="1"/>
        <v>15</v>
      </c>
      <c r="E42" s="12">
        <f>'Wage Dimension'!C43</f>
        <v>15.271890633309265</v>
      </c>
      <c r="F42" s="13">
        <f>'Worker Protection Dimension'!C44</f>
        <v>54.166666666666664</v>
      </c>
      <c r="G42" s="14">
        <f>'Right to Organize'!C45</f>
        <v>100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  <c r="V42" s="17"/>
      <c r="W42" s="17"/>
      <c r="X42" s="17"/>
      <c r="Y42" s="17"/>
      <c r="Z42" s="17"/>
    </row>
    <row r="43" spans="1:26" ht="15.75" customHeight="1" x14ac:dyDescent="0.25">
      <c r="A43" s="8" t="s">
        <v>89</v>
      </c>
      <c r="B43" s="18" t="s">
        <v>90</v>
      </c>
      <c r="C43" s="10">
        <f t="shared" si="0"/>
        <v>13.695049765732541</v>
      </c>
      <c r="D43" s="11">
        <f t="shared" si="1"/>
        <v>47</v>
      </c>
      <c r="E43" s="12">
        <f>'Wage Dimension'!C44</f>
        <v>1.8085821619960527</v>
      </c>
      <c r="F43" s="13">
        <f>'Worker Protection Dimension'!C45</f>
        <v>22.222222222222218</v>
      </c>
      <c r="G43" s="14">
        <f>'Right to Organize'!C46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7"/>
      <c r="V43" s="17"/>
      <c r="W43" s="17"/>
      <c r="X43" s="17"/>
      <c r="Y43" s="17"/>
      <c r="Z43" s="17"/>
    </row>
    <row r="44" spans="1:26" ht="15.75" customHeight="1" x14ac:dyDescent="0.25">
      <c r="A44" s="8" t="s">
        <v>91</v>
      </c>
      <c r="B44" s="18" t="s">
        <v>92</v>
      </c>
      <c r="C44" s="10">
        <f t="shared" si="0"/>
        <v>39.331872450661095</v>
      </c>
      <c r="D44" s="11">
        <f t="shared" si="1"/>
        <v>29</v>
      </c>
      <c r="E44" s="12">
        <f>'Wage Dimension'!C45</f>
        <v>29.992695586638813</v>
      </c>
      <c r="F44" s="13">
        <f>'Worker Protection Dimension'!C46</f>
        <v>22.222222222222218</v>
      </c>
      <c r="G44" s="14">
        <f>'Right to Organize'!C47</f>
        <v>100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7"/>
      <c r="V44" s="17"/>
      <c r="W44" s="17"/>
      <c r="X44" s="17"/>
      <c r="Y44" s="17"/>
      <c r="Z44" s="17"/>
    </row>
    <row r="45" spans="1:26" ht="15.75" customHeight="1" x14ac:dyDescent="0.25">
      <c r="A45" s="8" t="s">
        <v>93</v>
      </c>
      <c r="B45" s="18" t="s">
        <v>94</v>
      </c>
      <c r="C45" s="10">
        <f t="shared" si="0"/>
        <v>33.756328150710559</v>
      </c>
      <c r="D45" s="11">
        <f t="shared" si="1"/>
        <v>38</v>
      </c>
      <c r="E45" s="12">
        <f>'Wage Dimension'!C46</f>
        <v>2.1149740868861286</v>
      </c>
      <c r="F45" s="13">
        <f>'Worker Protection Dimension'!C47</f>
        <v>22.222222222222218</v>
      </c>
      <c r="G45" s="14">
        <f>'Right to Organize'!C48</f>
        <v>100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7"/>
      <c r="V45" s="17"/>
      <c r="W45" s="17"/>
      <c r="X45" s="17"/>
      <c r="Y45" s="17"/>
      <c r="Z45" s="17"/>
    </row>
    <row r="46" spans="1:26" ht="15.75" customHeight="1" x14ac:dyDescent="0.25">
      <c r="A46" s="8" t="s">
        <v>95</v>
      </c>
      <c r="B46" s="18" t="s">
        <v>96</v>
      </c>
      <c r="C46" s="10">
        <f t="shared" si="0"/>
        <v>13.571051757655948</v>
      </c>
      <c r="D46" s="11">
        <f t="shared" si="1"/>
        <v>48</v>
      </c>
      <c r="E46" s="12">
        <f>'Wage Dimension'!C47</f>
        <v>1.1885921216130835</v>
      </c>
      <c r="F46" s="13">
        <f>'Worker Protection Dimension'!C48</f>
        <v>22.222222222222218</v>
      </c>
      <c r="G46" s="14">
        <f>'Right to Organize'!C49</f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7"/>
      <c r="V46" s="17"/>
      <c r="W46" s="17"/>
      <c r="X46" s="17"/>
      <c r="Y46" s="17"/>
      <c r="Z46" s="17"/>
    </row>
    <row r="47" spans="1:26" ht="15.75" customHeight="1" x14ac:dyDescent="0.25">
      <c r="A47" s="8" t="s">
        <v>97</v>
      </c>
      <c r="B47" s="18" t="s">
        <v>98</v>
      </c>
      <c r="C47" s="10">
        <f t="shared" si="0"/>
        <v>23.36971978817412</v>
      </c>
      <c r="D47" s="11">
        <f t="shared" si="1"/>
        <v>46</v>
      </c>
      <c r="E47" s="12">
        <f>'Wage Dimension'!C48</f>
        <v>0.18193227420394376</v>
      </c>
      <c r="F47" s="13">
        <f>'Worker Protection Dimension'!C49</f>
        <v>22.222222222222218</v>
      </c>
      <c r="G47" s="14">
        <f>'Right to Organize'!C50</f>
        <v>50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  <c r="Y47" s="17"/>
      <c r="Z47" s="17"/>
    </row>
    <row r="48" spans="1:26" ht="15.75" customHeight="1" x14ac:dyDescent="0.25">
      <c r="A48" s="8" t="s">
        <v>99</v>
      </c>
      <c r="B48" s="18" t="s">
        <v>100</v>
      </c>
      <c r="C48" s="10">
        <f t="shared" si="0"/>
        <v>55.060149419459812</v>
      </c>
      <c r="D48" s="11">
        <f t="shared" si="1"/>
        <v>16</v>
      </c>
      <c r="E48" s="12">
        <f>'Wage Dimension'!C49</f>
        <v>37.800747097299059</v>
      </c>
      <c r="F48" s="13">
        <f>'Worker Protection Dimension'!C50</f>
        <v>45.833333333333336</v>
      </c>
      <c r="G48" s="14">
        <f>'Right to Organize'!C51</f>
        <v>100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7"/>
      <c r="V48" s="17"/>
      <c r="W48" s="17"/>
      <c r="X48" s="17"/>
      <c r="Y48" s="17"/>
      <c r="Z48" s="17"/>
    </row>
    <row r="49" spans="1:26" ht="15.75" customHeight="1" x14ac:dyDescent="0.25">
      <c r="A49" s="8" t="s">
        <v>101</v>
      </c>
      <c r="B49" s="18" t="s">
        <v>102</v>
      </c>
      <c r="C49" s="10">
        <f t="shared" si="0"/>
        <v>46.666666666666657</v>
      </c>
      <c r="D49" s="11">
        <f t="shared" si="1"/>
        <v>21</v>
      </c>
      <c r="E49" s="12">
        <f>'Wage Dimension'!C50</f>
        <v>0</v>
      </c>
      <c r="F49" s="13">
        <f>'Worker Protection Dimension'!C51</f>
        <v>44.444444444444436</v>
      </c>
      <c r="G49" s="14">
        <f>'Right to Organize'!C52</f>
        <v>100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7"/>
      <c r="V49" s="17"/>
      <c r="W49" s="17"/>
      <c r="X49" s="17"/>
      <c r="Y49" s="17"/>
      <c r="Z49" s="17"/>
    </row>
    <row r="50" spans="1:26" ht="15.75" customHeight="1" x14ac:dyDescent="0.25">
      <c r="A50" s="8" t="s">
        <v>103</v>
      </c>
      <c r="B50" s="18" t="s">
        <v>104</v>
      </c>
      <c r="C50" s="10">
        <f t="shared" si="0"/>
        <v>70</v>
      </c>
      <c r="D50" s="11">
        <f t="shared" si="1"/>
        <v>5</v>
      </c>
      <c r="E50" s="12">
        <f>'Wage Dimension'!C51</f>
        <v>100.00000000000001</v>
      </c>
      <c r="F50" s="13">
        <f>'Worker Protection Dimension'!C52</f>
        <v>50</v>
      </c>
      <c r="G50" s="14">
        <f>'Right to Organize'!C53</f>
        <v>100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7"/>
      <c r="V50" s="17"/>
      <c r="W50" s="17"/>
      <c r="X50" s="17"/>
      <c r="Y50" s="17"/>
      <c r="Z50" s="17"/>
    </row>
    <row r="51" spans="1:26" ht="15.75" customHeight="1" x14ac:dyDescent="0.25">
      <c r="A51" s="8" t="s">
        <v>105</v>
      </c>
      <c r="B51" s="18" t="s">
        <v>106</v>
      </c>
      <c r="C51" s="10">
        <f t="shared" si="0"/>
        <v>24.506767649321013</v>
      </c>
      <c r="D51" s="11">
        <f t="shared" si="1"/>
        <v>43</v>
      </c>
      <c r="E51" s="12">
        <f>'Wage Dimension'!C52</f>
        <v>5.8671715799384012</v>
      </c>
      <c r="F51" s="13">
        <f>'Worker Protection Dimension'!C53</f>
        <v>22.222222222222218</v>
      </c>
      <c r="G51" s="14">
        <f>'Right to Organize'!C54</f>
        <v>50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7"/>
      <c r="V51" s="17"/>
      <c r="W51" s="17"/>
      <c r="X51" s="17"/>
      <c r="Y51" s="17"/>
      <c r="Z51" s="17"/>
    </row>
    <row r="52" spans="1:26" ht="15.75" customHeight="1" x14ac:dyDescent="0.25">
      <c r="A52" s="8" t="s">
        <v>107</v>
      </c>
      <c r="B52" s="18" t="s">
        <v>108</v>
      </c>
      <c r="C52" s="10">
        <f t="shared" si="0"/>
        <v>33.959556803331594</v>
      </c>
      <c r="D52" s="11">
        <f t="shared" si="1"/>
        <v>37</v>
      </c>
      <c r="E52" s="12">
        <f>'Wage Dimension'!C53</f>
        <v>3.1311173499913205</v>
      </c>
      <c r="F52" s="13">
        <f>'Worker Protection Dimension'!C54</f>
        <v>22.222222222222218</v>
      </c>
      <c r="G52" s="14">
        <f>'Right to Organize'!C55</f>
        <v>100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7"/>
      <c r="V52" s="17"/>
      <c r="W52" s="17"/>
      <c r="X52" s="17"/>
      <c r="Y52" s="17"/>
      <c r="Z52" s="17"/>
    </row>
    <row r="53" spans="1:26" ht="15.75" customHeight="1" x14ac:dyDescent="0.25">
      <c r="A53" s="19" t="s">
        <v>109</v>
      </c>
      <c r="B53" s="20" t="s">
        <v>110</v>
      </c>
      <c r="C53" s="21">
        <f t="shared" si="0"/>
        <v>23.76965757096189</v>
      </c>
      <c r="D53" s="22">
        <f t="shared" si="1"/>
        <v>44</v>
      </c>
      <c r="E53" s="23">
        <f>'Wage Dimension'!C54</f>
        <v>2.18162118814281</v>
      </c>
      <c r="F53" s="24">
        <f>'Worker Protection Dimension'!C55</f>
        <v>22.222222222222218</v>
      </c>
      <c r="G53" s="25">
        <f>'Right to Organize'!C56</f>
        <v>50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7"/>
      <c r="V53" s="17"/>
      <c r="W53" s="17"/>
      <c r="X53" s="17"/>
      <c r="Y53" s="17"/>
      <c r="Z53" s="17"/>
    </row>
    <row r="54" spans="1:26" ht="15.75" customHeight="1" x14ac:dyDescent="0.4">
      <c r="A54" s="26"/>
      <c r="B54" s="26"/>
      <c r="C54" s="27"/>
      <c r="D54" s="27"/>
      <c r="E54" s="27"/>
      <c r="F54" s="27"/>
      <c r="G54" s="2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7"/>
      <c r="V54" s="17"/>
      <c r="W54" s="17"/>
      <c r="X54" s="17"/>
      <c r="Y54" s="17"/>
      <c r="Z54" s="17"/>
    </row>
    <row r="55" spans="1:26" ht="15.75" customHeight="1" x14ac:dyDescent="0.4">
      <c r="A55" s="28" t="s">
        <v>111</v>
      </c>
      <c r="B55" s="29" t="s">
        <v>112</v>
      </c>
      <c r="C55" s="30">
        <f>MAX(C2:C53)</f>
        <v>87.385730188470077</v>
      </c>
      <c r="D55" s="31" t="s">
        <v>112</v>
      </c>
      <c r="E55" s="30">
        <f t="shared" ref="E55:G55" si="2">MAX(E2:E53)</f>
        <v>100.00000000000001</v>
      </c>
      <c r="F55" s="32">
        <f t="shared" si="2"/>
        <v>83.333333333333329</v>
      </c>
      <c r="G55" s="33">
        <f t="shared" si="2"/>
        <v>100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7"/>
      <c r="V55" s="17"/>
      <c r="W55" s="17"/>
      <c r="X55" s="17"/>
      <c r="Y55" s="17"/>
      <c r="Z55" s="17"/>
    </row>
    <row r="56" spans="1:26" ht="15.75" customHeight="1" x14ac:dyDescent="0.4">
      <c r="A56" s="34" t="s">
        <v>113</v>
      </c>
      <c r="B56" s="35" t="s">
        <v>112</v>
      </c>
      <c r="C56" s="36">
        <f>MIN(C2:C53)</f>
        <v>3.5148680448152891</v>
      </c>
      <c r="D56" s="37" t="s">
        <v>112</v>
      </c>
      <c r="E56" s="36">
        <f t="shared" ref="E56:G56" si="3">MIN(E2:E53)</f>
        <v>0</v>
      </c>
      <c r="F56" s="38">
        <f t="shared" si="3"/>
        <v>0</v>
      </c>
      <c r="G56" s="39">
        <f t="shared" si="3"/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7"/>
      <c r="V56" s="17"/>
      <c r="W56" s="17"/>
      <c r="X56" s="17"/>
      <c r="Y56" s="17"/>
      <c r="Z56" s="17"/>
    </row>
    <row r="57" spans="1:26" ht="15.75" customHeight="1" x14ac:dyDescent="0.4">
      <c r="A57" s="40" t="s">
        <v>114</v>
      </c>
      <c r="B57" s="41" t="s">
        <v>112</v>
      </c>
      <c r="C57" s="42">
        <f>AVERAGE(C2:C53)</f>
        <v>43.667894959777747</v>
      </c>
      <c r="D57" s="43" t="s">
        <v>112</v>
      </c>
      <c r="E57" s="42">
        <f t="shared" ref="E57:G57" si="4">AVERAGE(E2:E53)</f>
        <v>25.711269670683599</v>
      </c>
      <c r="F57" s="44">
        <f t="shared" si="4"/>
        <v>36.965811965811952</v>
      </c>
      <c r="G57" s="45">
        <f t="shared" si="4"/>
        <v>81.730769230769226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7"/>
      <c r="V57" s="17"/>
      <c r="W57" s="17"/>
      <c r="X57" s="17"/>
      <c r="Y57" s="17"/>
      <c r="Z57" s="17"/>
    </row>
    <row r="58" spans="1:26" ht="15.75" hidden="1" customHeight="1" x14ac:dyDescent="0.25">
      <c r="A58" s="46"/>
      <c r="B58" s="46"/>
      <c r="C58" s="47"/>
      <c r="D58" s="47"/>
      <c r="E58" s="47"/>
      <c r="F58" s="47"/>
      <c r="G58" s="4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7"/>
      <c r="V58" s="17"/>
      <c r="W58" s="17"/>
      <c r="X58" s="17"/>
      <c r="Y58" s="17"/>
      <c r="Z58" s="17"/>
    </row>
    <row r="59" spans="1:26" ht="15.75" hidden="1" customHeight="1" x14ac:dyDescent="0.25">
      <c r="A59" s="46"/>
      <c r="B59" s="46"/>
      <c r="C59" s="47"/>
      <c r="D59" s="47"/>
      <c r="E59" s="47"/>
      <c r="F59" s="47"/>
      <c r="G59" s="4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7"/>
      <c r="V59" s="17"/>
      <c r="W59" s="17"/>
      <c r="X59" s="17"/>
      <c r="Y59" s="17"/>
      <c r="Z59" s="17"/>
    </row>
    <row r="60" spans="1:26" ht="15.75" hidden="1" customHeight="1" x14ac:dyDescent="0.25">
      <c r="A60" s="46"/>
      <c r="B60" s="46"/>
      <c r="C60" s="47"/>
      <c r="D60" s="47"/>
      <c r="E60" s="47"/>
      <c r="F60" s="47"/>
      <c r="G60" s="4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7"/>
      <c r="V60" s="17"/>
      <c r="W60" s="17"/>
      <c r="X60" s="17"/>
      <c r="Y60" s="17"/>
      <c r="Z60" s="17"/>
    </row>
    <row r="61" spans="1:26" ht="15.75" hidden="1" customHeight="1" x14ac:dyDescent="0.25">
      <c r="A61" s="46"/>
      <c r="B61" s="46"/>
      <c r="C61" s="47"/>
      <c r="D61" s="47"/>
      <c r="E61" s="47"/>
      <c r="F61" s="47"/>
      <c r="G61" s="4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7"/>
      <c r="V61" s="17"/>
      <c r="W61" s="17"/>
      <c r="X61" s="17"/>
      <c r="Y61" s="17"/>
      <c r="Z61" s="17"/>
    </row>
    <row r="62" spans="1:26" ht="15.75" hidden="1" customHeight="1" x14ac:dyDescent="0.25">
      <c r="A62" s="46"/>
      <c r="B62" s="46"/>
      <c r="C62" s="47"/>
      <c r="D62" s="47"/>
      <c r="E62" s="47"/>
      <c r="F62" s="47"/>
      <c r="G62" s="4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7"/>
      <c r="V62" s="17"/>
      <c r="W62" s="17"/>
      <c r="X62" s="17"/>
      <c r="Y62" s="17"/>
      <c r="Z62" s="17"/>
    </row>
    <row r="63" spans="1:26" ht="15.75" hidden="1" customHeight="1" x14ac:dyDescent="0.25">
      <c r="A63" s="46"/>
      <c r="B63" s="46"/>
      <c r="C63" s="47"/>
      <c r="D63" s="47"/>
      <c r="E63" s="47"/>
      <c r="F63" s="47"/>
      <c r="G63" s="4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7"/>
      <c r="V63" s="17"/>
      <c r="W63" s="17"/>
      <c r="X63" s="17"/>
      <c r="Y63" s="17"/>
      <c r="Z63" s="17"/>
    </row>
    <row r="64" spans="1:26" ht="15.75" hidden="1" customHeight="1" x14ac:dyDescent="0.25">
      <c r="A64" s="46"/>
      <c r="B64" s="46"/>
      <c r="C64" s="47"/>
      <c r="D64" s="47"/>
      <c r="E64" s="47"/>
      <c r="F64" s="47"/>
      <c r="G64" s="4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7"/>
      <c r="V64" s="17"/>
      <c r="W64" s="17"/>
      <c r="X64" s="17"/>
      <c r="Y64" s="17"/>
      <c r="Z64" s="17"/>
    </row>
    <row r="65" spans="1:26" ht="15.75" hidden="1" customHeight="1" x14ac:dyDescent="0.25">
      <c r="A65" s="46"/>
      <c r="B65" s="46"/>
      <c r="C65" s="47"/>
      <c r="D65" s="47"/>
      <c r="E65" s="47"/>
      <c r="F65" s="47"/>
      <c r="G65" s="4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7"/>
      <c r="V65" s="17"/>
      <c r="W65" s="17"/>
      <c r="X65" s="17"/>
      <c r="Y65" s="17"/>
      <c r="Z65" s="17"/>
    </row>
    <row r="66" spans="1:26" ht="15.75" hidden="1" customHeight="1" x14ac:dyDescent="0.25">
      <c r="A66" s="46"/>
      <c r="B66" s="46"/>
      <c r="C66" s="47"/>
      <c r="D66" s="47"/>
      <c r="E66" s="47"/>
      <c r="F66" s="47"/>
      <c r="G66" s="4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7"/>
      <c r="V66" s="17"/>
      <c r="W66" s="17"/>
      <c r="X66" s="17"/>
      <c r="Y66" s="17"/>
      <c r="Z66" s="17"/>
    </row>
    <row r="67" spans="1:26" ht="15.75" hidden="1" customHeight="1" x14ac:dyDescent="0.25">
      <c r="A67" s="46"/>
      <c r="B67" s="46"/>
      <c r="C67" s="47"/>
      <c r="D67" s="47"/>
      <c r="E67" s="47"/>
      <c r="F67" s="47"/>
      <c r="G67" s="4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6"/>
      <c r="U67" s="17"/>
      <c r="V67" s="17"/>
      <c r="W67" s="17"/>
      <c r="X67" s="17"/>
      <c r="Y67" s="17"/>
      <c r="Z67" s="17"/>
    </row>
    <row r="68" spans="1:26" ht="15.75" hidden="1" customHeight="1" x14ac:dyDescent="0.25">
      <c r="A68" s="46"/>
      <c r="B68" s="46"/>
      <c r="C68" s="47"/>
      <c r="D68" s="47"/>
      <c r="E68" s="47"/>
      <c r="F68" s="47"/>
      <c r="G68" s="4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6"/>
      <c r="U68" s="17"/>
      <c r="V68" s="17"/>
      <c r="W68" s="17"/>
      <c r="X68" s="17"/>
      <c r="Y68" s="17"/>
      <c r="Z68" s="17"/>
    </row>
    <row r="69" spans="1:26" ht="15.75" hidden="1" customHeight="1" x14ac:dyDescent="0.25">
      <c r="A69" s="46"/>
      <c r="B69" s="46"/>
      <c r="C69" s="47"/>
      <c r="D69" s="47"/>
      <c r="E69" s="47"/>
      <c r="F69" s="47"/>
      <c r="G69" s="4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6"/>
      <c r="U69" s="17"/>
      <c r="V69" s="17"/>
      <c r="W69" s="17"/>
      <c r="X69" s="17"/>
      <c r="Y69" s="17"/>
      <c r="Z69" s="17"/>
    </row>
    <row r="70" spans="1:26" ht="15.75" hidden="1" customHeight="1" x14ac:dyDescent="0.25">
      <c r="A70" s="46"/>
      <c r="B70" s="46"/>
      <c r="C70" s="47"/>
      <c r="D70" s="47"/>
      <c r="E70" s="47"/>
      <c r="F70" s="47"/>
      <c r="G70" s="4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/>
      <c r="U70" s="17"/>
      <c r="V70" s="17"/>
      <c r="W70" s="17"/>
      <c r="X70" s="17"/>
      <c r="Y70" s="17"/>
      <c r="Z70" s="17"/>
    </row>
    <row r="71" spans="1:26" ht="15.75" hidden="1" customHeight="1" x14ac:dyDescent="0.25">
      <c r="A71" s="46"/>
      <c r="B71" s="46"/>
      <c r="C71" s="47"/>
      <c r="D71" s="47"/>
      <c r="E71" s="47"/>
      <c r="F71" s="47"/>
      <c r="G71" s="4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7"/>
      <c r="V71" s="17"/>
      <c r="W71" s="17"/>
      <c r="X71" s="17"/>
      <c r="Y71" s="17"/>
      <c r="Z71" s="17"/>
    </row>
    <row r="72" spans="1:26" ht="15.75" hidden="1" customHeight="1" x14ac:dyDescent="0.25">
      <c r="A72" s="46"/>
      <c r="B72" s="46"/>
      <c r="C72" s="47"/>
      <c r="D72" s="47"/>
      <c r="E72" s="47"/>
      <c r="F72" s="47"/>
      <c r="G72" s="4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6"/>
      <c r="U72" s="17"/>
      <c r="V72" s="17"/>
      <c r="W72" s="17"/>
      <c r="X72" s="17"/>
      <c r="Y72" s="17"/>
      <c r="Z72" s="17"/>
    </row>
    <row r="73" spans="1:26" ht="15.75" hidden="1" customHeight="1" x14ac:dyDescent="0.25">
      <c r="A73" s="46"/>
      <c r="B73" s="46"/>
      <c r="C73" s="47"/>
      <c r="D73" s="47"/>
      <c r="E73" s="47"/>
      <c r="F73" s="47"/>
      <c r="G73" s="4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6"/>
      <c r="U73" s="17"/>
      <c r="V73" s="17"/>
      <c r="W73" s="17"/>
      <c r="X73" s="17"/>
      <c r="Y73" s="17"/>
      <c r="Z73" s="17"/>
    </row>
    <row r="74" spans="1:26" ht="15.75" hidden="1" customHeight="1" x14ac:dyDescent="0.25">
      <c r="A74" s="46"/>
      <c r="B74" s="46"/>
      <c r="C74" s="47"/>
      <c r="D74" s="47"/>
      <c r="E74" s="47"/>
      <c r="F74" s="47"/>
      <c r="G74" s="4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6"/>
      <c r="U74" s="17"/>
      <c r="V74" s="17"/>
      <c r="W74" s="17"/>
      <c r="X74" s="17"/>
      <c r="Y74" s="17"/>
      <c r="Z74" s="17"/>
    </row>
    <row r="75" spans="1:26" ht="15.75" hidden="1" customHeight="1" x14ac:dyDescent="0.25">
      <c r="A75" s="46"/>
      <c r="B75" s="46"/>
      <c r="C75" s="47"/>
      <c r="D75" s="47"/>
      <c r="E75" s="47"/>
      <c r="F75" s="47"/>
      <c r="G75" s="4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6"/>
      <c r="U75" s="17"/>
      <c r="V75" s="17"/>
      <c r="W75" s="17"/>
      <c r="X75" s="17"/>
      <c r="Y75" s="17"/>
      <c r="Z75" s="17"/>
    </row>
    <row r="76" spans="1:26" ht="15.75" hidden="1" customHeight="1" x14ac:dyDescent="0.25">
      <c r="A76" s="46"/>
      <c r="B76" s="46"/>
      <c r="C76" s="47"/>
      <c r="D76" s="47"/>
      <c r="E76" s="47"/>
      <c r="F76" s="47"/>
      <c r="G76" s="4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6"/>
      <c r="U76" s="17"/>
      <c r="V76" s="17"/>
      <c r="W76" s="17"/>
      <c r="X76" s="17"/>
      <c r="Y76" s="17"/>
      <c r="Z76" s="17"/>
    </row>
    <row r="77" spans="1:26" ht="15.75" hidden="1" customHeight="1" x14ac:dyDescent="0.25">
      <c r="A77" s="46"/>
      <c r="B77" s="46"/>
      <c r="C77" s="47"/>
      <c r="D77" s="47"/>
      <c r="E77" s="47"/>
      <c r="F77" s="47"/>
      <c r="G77" s="4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6"/>
      <c r="U77" s="17"/>
      <c r="V77" s="17"/>
      <c r="W77" s="17"/>
      <c r="X77" s="17"/>
      <c r="Y77" s="17"/>
      <c r="Z77" s="17"/>
    </row>
    <row r="78" spans="1:26" ht="15.75" hidden="1" customHeight="1" x14ac:dyDescent="0.25">
      <c r="A78" s="46"/>
      <c r="B78" s="46"/>
      <c r="C78" s="47"/>
      <c r="D78" s="47"/>
      <c r="E78" s="47"/>
      <c r="F78" s="47"/>
      <c r="G78" s="4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6"/>
      <c r="U78" s="17"/>
      <c r="V78" s="17"/>
      <c r="W78" s="17"/>
      <c r="X78" s="17"/>
      <c r="Y78" s="17"/>
      <c r="Z78" s="17"/>
    </row>
    <row r="79" spans="1:26" ht="15.75" hidden="1" customHeight="1" x14ac:dyDescent="0.25">
      <c r="A79" s="46"/>
      <c r="B79" s="46"/>
      <c r="C79" s="47"/>
      <c r="D79" s="47"/>
      <c r="E79" s="47"/>
      <c r="F79" s="47"/>
      <c r="G79" s="4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6"/>
      <c r="U79" s="17"/>
      <c r="V79" s="17"/>
      <c r="W79" s="17"/>
      <c r="X79" s="17"/>
      <c r="Y79" s="17"/>
      <c r="Z79" s="17"/>
    </row>
    <row r="80" spans="1:26" ht="15.75" hidden="1" customHeight="1" x14ac:dyDescent="0.25">
      <c r="A80" s="46"/>
      <c r="B80" s="46"/>
      <c r="C80" s="47"/>
      <c r="D80" s="47"/>
      <c r="E80" s="47"/>
      <c r="F80" s="47"/>
      <c r="G80" s="4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6"/>
      <c r="U80" s="17"/>
      <c r="V80" s="17"/>
      <c r="W80" s="17"/>
      <c r="X80" s="17"/>
      <c r="Y80" s="17"/>
      <c r="Z80" s="17"/>
    </row>
    <row r="81" spans="1:26" ht="15.75" hidden="1" customHeight="1" x14ac:dyDescent="0.25">
      <c r="A81" s="46"/>
      <c r="B81" s="46"/>
      <c r="C81" s="47"/>
      <c r="D81" s="47"/>
      <c r="E81" s="47"/>
      <c r="F81" s="47"/>
      <c r="G81" s="4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6"/>
      <c r="U81" s="17"/>
      <c r="V81" s="17"/>
      <c r="W81" s="17"/>
      <c r="X81" s="17"/>
      <c r="Y81" s="17"/>
      <c r="Z81" s="17"/>
    </row>
    <row r="82" spans="1:26" ht="15.75" hidden="1" customHeight="1" x14ac:dyDescent="0.25">
      <c r="A82" s="46"/>
      <c r="B82" s="46"/>
      <c r="C82" s="47"/>
      <c r="D82" s="47"/>
      <c r="E82" s="47"/>
      <c r="F82" s="47"/>
      <c r="G82" s="4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6"/>
      <c r="U82" s="17"/>
      <c r="V82" s="17"/>
      <c r="W82" s="17"/>
      <c r="X82" s="17"/>
      <c r="Y82" s="17"/>
      <c r="Z82" s="17"/>
    </row>
    <row r="83" spans="1:26" ht="15.75" hidden="1" customHeight="1" x14ac:dyDescent="0.25">
      <c r="A83" s="46"/>
      <c r="B83" s="46"/>
      <c r="C83" s="47"/>
      <c r="D83" s="47"/>
      <c r="E83" s="47"/>
      <c r="F83" s="47"/>
      <c r="G83" s="47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6"/>
      <c r="U83" s="17"/>
      <c r="V83" s="17"/>
      <c r="W83" s="17"/>
      <c r="X83" s="17"/>
      <c r="Y83" s="17"/>
      <c r="Z83" s="17"/>
    </row>
    <row r="84" spans="1:26" ht="15.75" hidden="1" customHeight="1" x14ac:dyDescent="0.25">
      <c r="A84" s="46"/>
      <c r="B84" s="46"/>
      <c r="C84" s="47"/>
      <c r="D84" s="47"/>
      <c r="E84" s="47"/>
      <c r="F84" s="47"/>
      <c r="G84" s="47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6"/>
      <c r="U84" s="17"/>
      <c r="V84" s="17"/>
      <c r="W84" s="17"/>
      <c r="X84" s="17"/>
      <c r="Y84" s="17"/>
      <c r="Z84" s="17"/>
    </row>
    <row r="85" spans="1:26" ht="15.75" hidden="1" customHeight="1" x14ac:dyDescent="0.25">
      <c r="A85" s="46"/>
      <c r="B85" s="46"/>
      <c r="C85" s="47"/>
      <c r="D85" s="47"/>
      <c r="E85" s="47"/>
      <c r="F85" s="47"/>
      <c r="G85" s="47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6"/>
      <c r="U85" s="17"/>
      <c r="V85" s="17"/>
      <c r="W85" s="17"/>
      <c r="X85" s="17"/>
      <c r="Y85" s="17"/>
      <c r="Z85" s="17"/>
    </row>
    <row r="86" spans="1:26" ht="15.75" hidden="1" customHeight="1" x14ac:dyDescent="0.25">
      <c r="A86" s="46"/>
      <c r="B86" s="46"/>
      <c r="C86" s="47"/>
      <c r="D86" s="47"/>
      <c r="E86" s="47"/>
      <c r="F86" s="47"/>
      <c r="G86" s="4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6"/>
      <c r="U86" s="17"/>
      <c r="V86" s="17"/>
      <c r="W86" s="17"/>
      <c r="X86" s="17"/>
      <c r="Y86" s="17"/>
      <c r="Z86" s="17"/>
    </row>
    <row r="87" spans="1:26" ht="15.75" hidden="1" customHeight="1" x14ac:dyDescent="0.25">
      <c r="A87" s="46"/>
      <c r="B87" s="46"/>
      <c r="C87" s="47"/>
      <c r="D87" s="47"/>
      <c r="E87" s="47"/>
      <c r="F87" s="47"/>
      <c r="G87" s="4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6"/>
      <c r="U87" s="17"/>
      <c r="V87" s="17"/>
      <c r="W87" s="17"/>
      <c r="X87" s="17"/>
      <c r="Y87" s="17"/>
      <c r="Z87" s="17"/>
    </row>
    <row r="88" spans="1:26" ht="15.75" hidden="1" customHeight="1" x14ac:dyDescent="0.25">
      <c r="A88" s="46"/>
      <c r="B88" s="46"/>
      <c r="C88" s="47"/>
      <c r="D88" s="47"/>
      <c r="E88" s="47"/>
      <c r="F88" s="47"/>
      <c r="G88" s="47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6"/>
      <c r="U88" s="17"/>
      <c r="V88" s="17"/>
      <c r="W88" s="17"/>
      <c r="X88" s="17"/>
      <c r="Y88" s="17"/>
      <c r="Z88" s="17"/>
    </row>
    <row r="89" spans="1:26" ht="15.75" hidden="1" customHeight="1" x14ac:dyDescent="0.25">
      <c r="A89" s="46"/>
      <c r="B89" s="46"/>
      <c r="C89" s="47"/>
      <c r="D89" s="47"/>
      <c r="E89" s="47"/>
      <c r="F89" s="47"/>
      <c r="G89" s="47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6"/>
      <c r="U89" s="17"/>
      <c r="V89" s="17"/>
      <c r="W89" s="17"/>
      <c r="X89" s="17"/>
      <c r="Y89" s="17"/>
      <c r="Z89" s="17"/>
    </row>
    <row r="90" spans="1:26" ht="15.75" hidden="1" customHeight="1" x14ac:dyDescent="0.25">
      <c r="A90" s="46"/>
      <c r="B90" s="46"/>
      <c r="C90" s="47"/>
      <c r="D90" s="47"/>
      <c r="E90" s="47"/>
      <c r="F90" s="47"/>
      <c r="G90" s="47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6"/>
      <c r="U90" s="17"/>
      <c r="V90" s="17"/>
      <c r="W90" s="17"/>
      <c r="X90" s="17"/>
      <c r="Y90" s="17"/>
      <c r="Z90" s="17"/>
    </row>
    <row r="91" spans="1:26" ht="15.75" hidden="1" customHeight="1" x14ac:dyDescent="0.25">
      <c r="A91" s="46"/>
      <c r="B91" s="46"/>
      <c r="C91" s="47"/>
      <c r="D91" s="47"/>
      <c r="E91" s="47"/>
      <c r="F91" s="47"/>
      <c r="G91" s="47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6"/>
      <c r="U91" s="17"/>
      <c r="V91" s="17"/>
      <c r="W91" s="17"/>
      <c r="X91" s="17"/>
      <c r="Y91" s="17"/>
      <c r="Z91" s="17"/>
    </row>
    <row r="92" spans="1:26" ht="15.75" hidden="1" customHeight="1" x14ac:dyDescent="0.25">
      <c r="A92" s="46"/>
      <c r="B92" s="46"/>
      <c r="C92" s="47"/>
      <c r="D92" s="47"/>
      <c r="E92" s="47"/>
      <c r="F92" s="47"/>
      <c r="G92" s="4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6"/>
      <c r="U92" s="17"/>
      <c r="V92" s="17"/>
      <c r="W92" s="17"/>
      <c r="X92" s="17"/>
      <c r="Y92" s="17"/>
      <c r="Z92" s="17"/>
    </row>
    <row r="93" spans="1:26" ht="15.75" hidden="1" customHeight="1" x14ac:dyDescent="0.25">
      <c r="A93" s="46"/>
      <c r="B93" s="46"/>
      <c r="C93" s="47"/>
      <c r="D93" s="47"/>
      <c r="E93" s="47"/>
      <c r="F93" s="47"/>
      <c r="G93" s="4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6"/>
      <c r="U93" s="17"/>
      <c r="V93" s="17"/>
      <c r="W93" s="17"/>
      <c r="X93" s="17"/>
      <c r="Y93" s="17"/>
      <c r="Z93" s="17"/>
    </row>
    <row r="94" spans="1:26" ht="15.75" hidden="1" customHeight="1" x14ac:dyDescent="0.25">
      <c r="A94" s="46"/>
      <c r="B94" s="46"/>
      <c r="C94" s="47"/>
      <c r="D94" s="47"/>
      <c r="E94" s="47"/>
      <c r="F94" s="47"/>
      <c r="G94" s="47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6"/>
      <c r="U94" s="17"/>
      <c r="V94" s="17"/>
      <c r="W94" s="17"/>
      <c r="X94" s="17"/>
      <c r="Y94" s="17"/>
      <c r="Z94" s="17"/>
    </row>
    <row r="95" spans="1:26" ht="15.75" hidden="1" customHeight="1" x14ac:dyDescent="0.25">
      <c r="A95" s="46"/>
      <c r="B95" s="46"/>
      <c r="C95" s="47"/>
      <c r="D95" s="47"/>
      <c r="E95" s="47"/>
      <c r="F95" s="47"/>
      <c r="G95" s="47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6"/>
      <c r="U95" s="17"/>
      <c r="V95" s="17"/>
      <c r="W95" s="17"/>
      <c r="X95" s="17"/>
      <c r="Y95" s="17"/>
      <c r="Z95" s="17"/>
    </row>
    <row r="96" spans="1:26" ht="15.75" hidden="1" customHeight="1" x14ac:dyDescent="0.25">
      <c r="A96" s="46"/>
      <c r="B96" s="46"/>
      <c r="C96" s="47"/>
      <c r="D96" s="47"/>
      <c r="E96" s="47"/>
      <c r="F96" s="47"/>
      <c r="G96" s="47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6"/>
      <c r="U96" s="17"/>
      <c r="V96" s="17"/>
      <c r="W96" s="17"/>
      <c r="X96" s="17"/>
      <c r="Y96" s="17"/>
      <c r="Z96" s="17"/>
    </row>
    <row r="97" spans="1:26" ht="15.75" hidden="1" customHeight="1" x14ac:dyDescent="0.25">
      <c r="A97" s="46"/>
      <c r="B97" s="46"/>
      <c r="C97" s="47"/>
      <c r="D97" s="47"/>
      <c r="E97" s="47"/>
      <c r="F97" s="47"/>
      <c r="G97" s="47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6"/>
      <c r="U97" s="17"/>
      <c r="V97" s="17"/>
      <c r="W97" s="17"/>
      <c r="X97" s="17"/>
      <c r="Y97" s="17"/>
      <c r="Z97" s="17"/>
    </row>
    <row r="98" spans="1:26" ht="15.75" hidden="1" customHeight="1" x14ac:dyDescent="0.25">
      <c r="A98" s="46"/>
      <c r="B98" s="46"/>
      <c r="C98" s="47"/>
      <c r="D98" s="47"/>
      <c r="E98" s="47"/>
      <c r="F98" s="47"/>
      <c r="G98" s="47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/>
      <c r="U98" s="17"/>
      <c r="V98" s="17"/>
      <c r="W98" s="17"/>
      <c r="X98" s="17"/>
      <c r="Y98" s="17"/>
      <c r="Z98" s="17"/>
    </row>
    <row r="99" spans="1:26" ht="15.75" hidden="1" customHeight="1" x14ac:dyDescent="0.25">
      <c r="A99" s="46"/>
      <c r="B99" s="46"/>
      <c r="C99" s="47"/>
      <c r="D99" s="47"/>
      <c r="E99" s="47"/>
      <c r="F99" s="47"/>
      <c r="G99" s="47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6"/>
      <c r="U99" s="17"/>
      <c r="V99" s="17"/>
      <c r="W99" s="17"/>
      <c r="X99" s="17"/>
      <c r="Y99" s="17"/>
      <c r="Z99" s="17"/>
    </row>
    <row r="100" spans="1:26" ht="15.75" hidden="1" customHeight="1" x14ac:dyDescent="0.25">
      <c r="A100" s="46"/>
      <c r="B100" s="46"/>
      <c r="C100" s="47"/>
      <c r="D100" s="47"/>
      <c r="E100" s="47"/>
      <c r="F100" s="47"/>
      <c r="G100" s="47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6"/>
      <c r="U100" s="17"/>
      <c r="V100" s="17"/>
      <c r="W100" s="17"/>
      <c r="X100" s="17"/>
      <c r="Y100" s="17"/>
      <c r="Z100" s="17"/>
    </row>
    <row r="101" spans="1:26" ht="15.75" hidden="1" customHeight="1" x14ac:dyDescent="0.25">
      <c r="A101" s="46"/>
      <c r="B101" s="46"/>
      <c r="C101" s="47"/>
      <c r="D101" s="47"/>
      <c r="E101" s="47"/>
      <c r="F101" s="47"/>
      <c r="G101" s="47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/>
      <c r="U101" s="17"/>
      <c r="V101" s="17"/>
      <c r="W101" s="17"/>
      <c r="X101" s="17"/>
      <c r="Y101" s="17"/>
      <c r="Z101" s="17"/>
    </row>
    <row r="102" spans="1:26" ht="15.75" hidden="1" customHeight="1" x14ac:dyDescent="0.25">
      <c r="A102" s="46"/>
      <c r="B102" s="46"/>
      <c r="C102" s="47"/>
      <c r="D102" s="47"/>
      <c r="E102" s="47"/>
      <c r="F102" s="47"/>
      <c r="G102" s="47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6"/>
      <c r="U102" s="17"/>
      <c r="V102" s="17"/>
      <c r="W102" s="17"/>
      <c r="X102" s="17"/>
      <c r="Y102" s="17"/>
      <c r="Z102" s="17"/>
    </row>
    <row r="103" spans="1:26" ht="15.75" hidden="1" customHeight="1" x14ac:dyDescent="0.25">
      <c r="A103" s="46"/>
      <c r="B103" s="46"/>
      <c r="C103" s="47"/>
      <c r="D103" s="47"/>
      <c r="E103" s="47"/>
      <c r="F103" s="47"/>
      <c r="G103" s="47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6"/>
      <c r="U103" s="17"/>
      <c r="V103" s="17"/>
      <c r="W103" s="17"/>
      <c r="X103" s="17"/>
      <c r="Y103" s="17"/>
      <c r="Z103" s="17"/>
    </row>
    <row r="104" spans="1:26" ht="15.75" hidden="1" customHeight="1" x14ac:dyDescent="0.25">
      <c r="A104" s="46"/>
      <c r="B104" s="46"/>
      <c r="C104" s="47"/>
      <c r="D104" s="47"/>
      <c r="E104" s="47"/>
      <c r="F104" s="47"/>
      <c r="G104" s="47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"/>
      <c r="U104" s="17"/>
      <c r="V104" s="17"/>
      <c r="W104" s="17"/>
      <c r="X104" s="17"/>
      <c r="Y104" s="17"/>
      <c r="Z104" s="17"/>
    </row>
    <row r="105" spans="1:26" ht="15.75" hidden="1" customHeight="1" x14ac:dyDescent="0.25">
      <c r="A105" s="46"/>
      <c r="B105" s="46"/>
      <c r="C105" s="47"/>
      <c r="D105" s="47"/>
      <c r="E105" s="47"/>
      <c r="F105" s="47"/>
      <c r="G105" s="47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6"/>
      <c r="U105" s="17"/>
      <c r="V105" s="17"/>
      <c r="W105" s="17"/>
      <c r="X105" s="17"/>
      <c r="Y105" s="17"/>
      <c r="Z105" s="17"/>
    </row>
    <row r="106" spans="1:26" ht="15.75" hidden="1" customHeight="1" x14ac:dyDescent="0.25">
      <c r="A106" s="46"/>
      <c r="B106" s="46"/>
      <c r="C106" s="47"/>
      <c r="D106" s="47"/>
      <c r="E106" s="47"/>
      <c r="F106" s="47"/>
      <c r="G106" s="47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6"/>
      <c r="U106" s="17"/>
      <c r="V106" s="17"/>
      <c r="W106" s="17"/>
      <c r="X106" s="17"/>
      <c r="Y106" s="17"/>
      <c r="Z106" s="17"/>
    </row>
    <row r="107" spans="1:26" ht="15.75" hidden="1" customHeight="1" x14ac:dyDescent="0.25">
      <c r="A107" s="46"/>
      <c r="B107" s="46"/>
      <c r="C107" s="47"/>
      <c r="D107" s="47"/>
      <c r="E107" s="47"/>
      <c r="F107" s="47"/>
      <c r="G107" s="47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6"/>
      <c r="U107" s="17"/>
      <c r="V107" s="17"/>
      <c r="W107" s="17"/>
      <c r="X107" s="17"/>
      <c r="Y107" s="17"/>
      <c r="Z107" s="17"/>
    </row>
    <row r="108" spans="1:26" ht="15.75" hidden="1" customHeight="1" x14ac:dyDescent="0.25">
      <c r="A108" s="46"/>
      <c r="B108" s="46"/>
      <c r="C108" s="47"/>
      <c r="D108" s="47"/>
      <c r="E108" s="47"/>
      <c r="F108" s="47"/>
      <c r="G108" s="47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6"/>
      <c r="U108" s="17"/>
      <c r="V108" s="17"/>
      <c r="W108" s="17"/>
      <c r="X108" s="17"/>
      <c r="Y108" s="17"/>
      <c r="Z108" s="17"/>
    </row>
    <row r="109" spans="1:26" ht="15.75" hidden="1" customHeight="1" x14ac:dyDescent="0.25">
      <c r="A109" s="46"/>
      <c r="B109" s="46"/>
      <c r="C109" s="47"/>
      <c r="D109" s="47"/>
      <c r="E109" s="47"/>
      <c r="F109" s="47"/>
      <c r="G109" s="47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6"/>
      <c r="U109" s="17"/>
      <c r="V109" s="17"/>
      <c r="W109" s="17"/>
      <c r="X109" s="17"/>
      <c r="Y109" s="17"/>
      <c r="Z109" s="17"/>
    </row>
    <row r="110" spans="1:26" ht="15.75" hidden="1" customHeight="1" x14ac:dyDescent="0.25">
      <c r="A110" s="46"/>
      <c r="B110" s="46"/>
      <c r="C110" s="47"/>
      <c r="D110" s="47"/>
      <c r="E110" s="47"/>
      <c r="F110" s="47"/>
      <c r="G110" s="47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6"/>
      <c r="U110" s="17"/>
      <c r="V110" s="17"/>
      <c r="W110" s="17"/>
      <c r="X110" s="17"/>
      <c r="Y110" s="17"/>
      <c r="Z110" s="17"/>
    </row>
    <row r="111" spans="1:26" ht="15.75" hidden="1" customHeight="1" x14ac:dyDescent="0.25">
      <c r="A111" s="46"/>
      <c r="B111" s="46"/>
      <c r="C111" s="47"/>
      <c r="D111" s="47"/>
      <c r="E111" s="47"/>
      <c r="F111" s="47"/>
      <c r="G111" s="47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6"/>
      <c r="U111" s="17"/>
      <c r="V111" s="17"/>
      <c r="W111" s="17"/>
      <c r="X111" s="17"/>
      <c r="Y111" s="17"/>
      <c r="Z111" s="17"/>
    </row>
    <row r="112" spans="1:26" ht="15.75" hidden="1" customHeight="1" x14ac:dyDescent="0.25">
      <c r="A112" s="46"/>
      <c r="B112" s="46"/>
      <c r="C112" s="47"/>
      <c r="D112" s="47"/>
      <c r="E112" s="47"/>
      <c r="F112" s="47"/>
      <c r="G112" s="4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6"/>
      <c r="U112" s="17"/>
      <c r="V112" s="17"/>
      <c r="W112" s="17"/>
      <c r="X112" s="17"/>
      <c r="Y112" s="17"/>
      <c r="Z112" s="17"/>
    </row>
    <row r="113" spans="1:26" ht="15.75" hidden="1" customHeight="1" x14ac:dyDescent="0.25">
      <c r="A113" s="46"/>
      <c r="B113" s="46"/>
      <c r="C113" s="47"/>
      <c r="D113" s="47"/>
      <c r="E113" s="47"/>
      <c r="F113" s="47"/>
      <c r="G113" s="47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6"/>
      <c r="U113" s="17"/>
      <c r="V113" s="17"/>
      <c r="W113" s="17"/>
      <c r="X113" s="17"/>
      <c r="Y113" s="17"/>
      <c r="Z113" s="17"/>
    </row>
    <row r="114" spans="1:26" ht="15.75" hidden="1" customHeight="1" x14ac:dyDescent="0.25">
      <c r="A114" s="46"/>
      <c r="B114" s="46"/>
      <c r="C114" s="47"/>
      <c r="D114" s="47"/>
      <c r="E114" s="47"/>
      <c r="F114" s="47"/>
      <c r="G114" s="4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6"/>
      <c r="U114" s="17"/>
      <c r="V114" s="17"/>
      <c r="W114" s="17"/>
      <c r="X114" s="17"/>
      <c r="Y114" s="17"/>
      <c r="Z114" s="17"/>
    </row>
    <row r="115" spans="1:26" ht="15.75" hidden="1" customHeight="1" x14ac:dyDescent="0.25">
      <c r="A115" s="46"/>
      <c r="B115" s="46"/>
      <c r="C115" s="47"/>
      <c r="D115" s="47"/>
      <c r="E115" s="47"/>
      <c r="F115" s="47"/>
      <c r="G115" s="47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6"/>
      <c r="U115" s="17"/>
      <c r="V115" s="17"/>
      <c r="W115" s="17"/>
      <c r="X115" s="17"/>
      <c r="Y115" s="17"/>
      <c r="Z115" s="17"/>
    </row>
    <row r="116" spans="1:26" ht="15.75" hidden="1" customHeight="1" x14ac:dyDescent="0.25">
      <c r="A116" s="46"/>
      <c r="B116" s="46"/>
      <c r="C116" s="47"/>
      <c r="D116" s="47"/>
      <c r="E116" s="47"/>
      <c r="F116" s="47"/>
      <c r="G116" s="47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6"/>
      <c r="U116" s="17"/>
      <c r="V116" s="17"/>
      <c r="W116" s="17"/>
      <c r="X116" s="17"/>
      <c r="Y116" s="17"/>
      <c r="Z116" s="17"/>
    </row>
    <row r="117" spans="1:26" ht="15.75" hidden="1" customHeight="1" x14ac:dyDescent="0.25">
      <c r="A117" s="46"/>
      <c r="B117" s="46"/>
      <c r="C117" s="47"/>
      <c r="D117" s="47"/>
      <c r="E117" s="47"/>
      <c r="F117" s="47"/>
      <c r="G117" s="47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6"/>
      <c r="U117" s="17"/>
      <c r="V117" s="17"/>
      <c r="W117" s="17"/>
      <c r="X117" s="17"/>
      <c r="Y117" s="17"/>
      <c r="Z117" s="17"/>
    </row>
    <row r="118" spans="1:26" ht="15.75" hidden="1" customHeight="1" x14ac:dyDescent="0.25">
      <c r="A118" s="46"/>
      <c r="B118" s="46"/>
      <c r="C118" s="47"/>
      <c r="D118" s="47"/>
      <c r="E118" s="47"/>
      <c r="F118" s="47"/>
      <c r="G118" s="4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6"/>
      <c r="U118" s="17"/>
      <c r="V118" s="17"/>
      <c r="W118" s="17"/>
      <c r="X118" s="17"/>
      <c r="Y118" s="17"/>
      <c r="Z118" s="17"/>
    </row>
    <row r="119" spans="1:26" ht="15.75" hidden="1" customHeight="1" x14ac:dyDescent="0.25">
      <c r="A119" s="46"/>
      <c r="B119" s="46"/>
      <c r="C119" s="47"/>
      <c r="D119" s="47"/>
      <c r="E119" s="47"/>
      <c r="F119" s="47"/>
      <c r="G119" s="47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6"/>
      <c r="U119" s="17"/>
      <c r="V119" s="17"/>
      <c r="W119" s="17"/>
      <c r="X119" s="17"/>
      <c r="Y119" s="17"/>
      <c r="Z119" s="17"/>
    </row>
    <row r="120" spans="1:26" ht="15.75" hidden="1" customHeight="1" x14ac:dyDescent="0.25">
      <c r="A120" s="46"/>
      <c r="B120" s="46"/>
      <c r="C120" s="47"/>
      <c r="D120" s="47"/>
      <c r="E120" s="47"/>
      <c r="F120" s="47"/>
      <c r="G120" s="47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/>
      <c r="U120" s="17"/>
      <c r="V120" s="17"/>
      <c r="W120" s="17"/>
      <c r="X120" s="17"/>
      <c r="Y120" s="17"/>
      <c r="Z120" s="17"/>
    </row>
    <row r="121" spans="1:26" ht="15.75" hidden="1" customHeight="1" x14ac:dyDescent="0.25">
      <c r="A121" s="46"/>
      <c r="B121" s="46"/>
      <c r="C121" s="47"/>
      <c r="D121" s="47"/>
      <c r="E121" s="47"/>
      <c r="F121" s="47"/>
      <c r="G121" s="47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6"/>
      <c r="U121" s="17"/>
      <c r="V121" s="17"/>
      <c r="W121" s="17"/>
      <c r="X121" s="17"/>
      <c r="Y121" s="17"/>
      <c r="Z121" s="17"/>
    </row>
    <row r="122" spans="1:26" ht="15.75" hidden="1" customHeight="1" x14ac:dyDescent="0.25">
      <c r="A122" s="46"/>
      <c r="B122" s="46"/>
      <c r="C122" s="47"/>
      <c r="D122" s="47"/>
      <c r="E122" s="47"/>
      <c r="F122" s="47"/>
      <c r="G122" s="4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6"/>
      <c r="U122" s="17"/>
      <c r="V122" s="17"/>
      <c r="W122" s="17"/>
      <c r="X122" s="17"/>
      <c r="Y122" s="17"/>
      <c r="Z122" s="17"/>
    </row>
    <row r="123" spans="1:26" ht="15.75" hidden="1" customHeight="1" x14ac:dyDescent="0.25">
      <c r="A123" s="46"/>
      <c r="B123" s="46"/>
      <c r="C123" s="47"/>
      <c r="D123" s="47"/>
      <c r="E123" s="47"/>
      <c r="F123" s="47"/>
      <c r="G123" s="4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6"/>
      <c r="U123" s="17"/>
      <c r="V123" s="17"/>
      <c r="W123" s="17"/>
      <c r="X123" s="17"/>
      <c r="Y123" s="17"/>
      <c r="Z123" s="17"/>
    </row>
    <row r="124" spans="1:26" ht="15.75" hidden="1" customHeight="1" x14ac:dyDescent="0.25">
      <c r="A124" s="46"/>
      <c r="B124" s="46"/>
      <c r="C124" s="47"/>
      <c r="D124" s="47"/>
      <c r="E124" s="47"/>
      <c r="F124" s="47"/>
      <c r="G124" s="4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6"/>
      <c r="U124" s="17"/>
      <c r="V124" s="17"/>
      <c r="W124" s="17"/>
      <c r="X124" s="17"/>
      <c r="Y124" s="17"/>
      <c r="Z124" s="17"/>
    </row>
    <row r="125" spans="1:26" ht="15.75" hidden="1" customHeight="1" x14ac:dyDescent="0.25">
      <c r="A125" s="46"/>
      <c r="B125" s="46"/>
      <c r="C125" s="47"/>
      <c r="D125" s="47"/>
      <c r="E125" s="47"/>
      <c r="F125" s="47"/>
      <c r="G125" s="4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6"/>
      <c r="U125" s="17"/>
      <c r="V125" s="17"/>
      <c r="W125" s="17"/>
      <c r="X125" s="17"/>
      <c r="Y125" s="17"/>
      <c r="Z125" s="17"/>
    </row>
    <row r="126" spans="1:26" ht="15.75" hidden="1" customHeight="1" x14ac:dyDescent="0.25">
      <c r="A126" s="46"/>
      <c r="B126" s="46"/>
      <c r="C126" s="47"/>
      <c r="D126" s="47"/>
      <c r="E126" s="47"/>
      <c r="F126" s="47"/>
      <c r="G126" s="4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6"/>
      <c r="U126" s="17"/>
      <c r="V126" s="17"/>
      <c r="W126" s="17"/>
      <c r="X126" s="17"/>
      <c r="Y126" s="17"/>
      <c r="Z126" s="17"/>
    </row>
    <row r="127" spans="1:26" ht="15.75" hidden="1" customHeight="1" x14ac:dyDescent="0.25">
      <c r="A127" s="46"/>
      <c r="B127" s="46"/>
      <c r="C127" s="47"/>
      <c r="D127" s="47"/>
      <c r="E127" s="47"/>
      <c r="F127" s="47"/>
      <c r="G127" s="4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6"/>
      <c r="U127" s="17"/>
      <c r="V127" s="17"/>
      <c r="W127" s="17"/>
      <c r="X127" s="17"/>
      <c r="Y127" s="17"/>
      <c r="Z127" s="17"/>
    </row>
    <row r="128" spans="1:26" ht="15.75" hidden="1" customHeight="1" x14ac:dyDescent="0.25">
      <c r="A128" s="46"/>
      <c r="B128" s="46"/>
      <c r="C128" s="47"/>
      <c r="D128" s="47"/>
      <c r="E128" s="47"/>
      <c r="F128" s="47"/>
      <c r="G128" s="4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6"/>
      <c r="U128" s="17"/>
      <c r="V128" s="17"/>
      <c r="W128" s="17"/>
      <c r="X128" s="17"/>
      <c r="Y128" s="17"/>
      <c r="Z128" s="17"/>
    </row>
    <row r="129" spans="1:26" ht="15.75" hidden="1" customHeight="1" x14ac:dyDescent="0.25">
      <c r="A129" s="46"/>
      <c r="B129" s="46"/>
      <c r="C129" s="47"/>
      <c r="D129" s="47"/>
      <c r="E129" s="47"/>
      <c r="F129" s="47"/>
      <c r="G129" s="4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6"/>
      <c r="U129" s="17"/>
      <c r="V129" s="17"/>
      <c r="W129" s="17"/>
      <c r="X129" s="17"/>
      <c r="Y129" s="17"/>
      <c r="Z129" s="17"/>
    </row>
    <row r="130" spans="1:26" ht="15.75" hidden="1" customHeight="1" x14ac:dyDescent="0.25">
      <c r="A130" s="46"/>
      <c r="B130" s="46"/>
      <c r="C130" s="47"/>
      <c r="D130" s="47"/>
      <c r="E130" s="47"/>
      <c r="F130" s="47"/>
      <c r="G130" s="4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6"/>
      <c r="U130" s="17"/>
      <c r="V130" s="17"/>
      <c r="W130" s="17"/>
      <c r="X130" s="17"/>
      <c r="Y130" s="17"/>
      <c r="Z130" s="17"/>
    </row>
    <row r="131" spans="1:26" ht="15.75" hidden="1" customHeight="1" x14ac:dyDescent="0.25">
      <c r="A131" s="46"/>
      <c r="B131" s="46"/>
      <c r="C131" s="47"/>
      <c r="D131" s="47"/>
      <c r="E131" s="47"/>
      <c r="F131" s="47"/>
      <c r="G131" s="4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6"/>
      <c r="U131" s="17"/>
      <c r="V131" s="17"/>
      <c r="W131" s="17"/>
      <c r="X131" s="17"/>
      <c r="Y131" s="17"/>
      <c r="Z131" s="17"/>
    </row>
    <row r="132" spans="1:26" ht="15.75" hidden="1" customHeight="1" x14ac:dyDescent="0.25">
      <c r="A132" s="46"/>
      <c r="B132" s="46"/>
      <c r="C132" s="47"/>
      <c r="D132" s="47"/>
      <c r="E132" s="47"/>
      <c r="F132" s="47"/>
      <c r="G132" s="4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6"/>
      <c r="U132" s="17"/>
      <c r="V132" s="17"/>
      <c r="W132" s="17"/>
      <c r="X132" s="17"/>
      <c r="Y132" s="17"/>
      <c r="Z132" s="17"/>
    </row>
    <row r="133" spans="1:26" ht="15.75" hidden="1" customHeight="1" x14ac:dyDescent="0.25">
      <c r="A133" s="46"/>
      <c r="B133" s="46"/>
      <c r="C133" s="47"/>
      <c r="D133" s="47"/>
      <c r="E133" s="47"/>
      <c r="F133" s="47"/>
      <c r="G133" s="4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6"/>
      <c r="U133" s="17"/>
      <c r="V133" s="17"/>
      <c r="W133" s="17"/>
      <c r="X133" s="17"/>
      <c r="Y133" s="17"/>
      <c r="Z133" s="17"/>
    </row>
    <row r="134" spans="1:26" ht="15.75" hidden="1" customHeight="1" x14ac:dyDescent="0.25">
      <c r="A134" s="46"/>
      <c r="B134" s="46"/>
      <c r="C134" s="47"/>
      <c r="D134" s="47"/>
      <c r="E134" s="47"/>
      <c r="F134" s="47"/>
      <c r="G134" s="4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6"/>
      <c r="U134" s="17"/>
      <c r="V134" s="17"/>
      <c r="W134" s="17"/>
      <c r="X134" s="17"/>
      <c r="Y134" s="17"/>
      <c r="Z134" s="17"/>
    </row>
    <row r="135" spans="1:26" ht="15.75" hidden="1" customHeight="1" x14ac:dyDescent="0.25">
      <c r="A135" s="46"/>
      <c r="B135" s="46"/>
      <c r="C135" s="47"/>
      <c r="D135" s="47"/>
      <c r="E135" s="47"/>
      <c r="F135" s="47"/>
      <c r="G135" s="4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6"/>
      <c r="U135" s="17"/>
      <c r="V135" s="17"/>
      <c r="W135" s="17"/>
      <c r="X135" s="17"/>
      <c r="Y135" s="17"/>
      <c r="Z135" s="17"/>
    </row>
    <row r="136" spans="1:26" ht="15.75" hidden="1" customHeight="1" x14ac:dyDescent="0.25">
      <c r="A136" s="46"/>
      <c r="B136" s="46"/>
      <c r="C136" s="47"/>
      <c r="D136" s="47"/>
      <c r="E136" s="47"/>
      <c r="F136" s="47"/>
      <c r="G136" s="4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6"/>
      <c r="U136" s="17"/>
      <c r="V136" s="17"/>
      <c r="W136" s="17"/>
      <c r="X136" s="17"/>
      <c r="Y136" s="17"/>
      <c r="Z136" s="17"/>
    </row>
    <row r="137" spans="1:26" ht="15.75" hidden="1" customHeight="1" x14ac:dyDescent="0.25">
      <c r="A137" s="46"/>
      <c r="B137" s="46"/>
      <c r="C137" s="47"/>
      <c r="D137" s="47"/>
      <c r="E137" s="47"/>
      <c r="F137" s="47"/>
      <c r="G137" s="4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6"/>
      <c r="U137" s="17"/>
      <c r="V137" s="17"/>
      <c r="W137" s="17"/>
      <c r="X137" s="17"/>
      <c r="Y137" s="17"/>
      <c r="Z137" s="17"/>
    </row>
    <row r="138" spans="1:26" ht="15.75" hidden="1" customHeight="1" x14ac:dyDescent="0.25">
      <c r="A138" s="46"/>
      <c r="B138" s="46"/>
      <c r="C138" s="47"/>
      <c r="D138" s="47"/>
      <c r="E138" s="47"/>
      <c r="F138" s="47"/>
      <c r="G138" s="4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6"/>
      <c r="U138" s="17"/>
      <c r="V138" s="17"/>
      <c r="W138" s="17"/>
      <c r="X138" s="17"/>
      <c r="Y138" s="17"/>
      <c r="Z138" s="17"/>
    </row>
    <row r="139" spans="1:26" ht="15.75" hidden="1" customHeight="1" x14ac:dyDescent="0.25">
      <c r="A139" s="46"/>
      <c r="B139" s="46"/>
      <c r="C139" s="47"/>
      <c r="D139" s="47"/>
      <c r="E139" s="47"/>
      <c r="F139" s="47"/>
      <c r="G139" s="4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6"/>
      <c r="U139" s="17"/>
      <c r="V139" s="17"/>
      <c r="W139" s="17"/>
      <c r="X139" s="17"/>
      <c r="Y139" s="17"/>
      <c r="Z139" s="17"/>
    </row>
    <row r="140" spans="1:26" ht="15.75" hidden="1" customHeight="1" x14ac:dyDescent="0.25">
      <c r="A140" s="46"/>
      <c r="B140" s="46"/>
      <c r="C140" s="47"/>
      <c r="D140" s="47"/>
      <c r="E140" s="47"/>
      <c r="F140" s="47"/>
      <c r="G140" s="47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6"/>
      <c r="U140" s="17"/>
      <c r="V140" s="17"/>
      <c r="W140" s="17"/>
      <c r="X140" s="17"/>
      <c r="Y140" s="17"/>
      <c r="Z140" s="17"/>
    </row>
    <row r="141" spans="1:26" ht="15.75" hidden="1" customHeight="1" x14ac:dyDescent="0.25">
      <c r="A141" s="46"/>
      <c r="B141" s="46"/>
      <c r="C141" s="47"/>
      <c r="D141" s="47"/>
      <c r="E141" s="47"/>
      <c r="F141" s="47"/>
      <c r="G141" s="47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6"/>
      <c r="U141" s="17"/>
      <c r="V141" s="17"/>
      <c r="W141" s="17"/>
      <c r="X141" s="17"/>
      <c r="Y141" s="17"/>
      <c r="Z141" s="17"/>
    </row>
    <row r="142" spans="1:26" ht="15.75" hidden="1" customHeight="1" x14ac:dyDescent="0.25">
      <c r="A142" s="46"/>
      <c r="B142" s="46"/>
      <c r="C142" s="47"/>
      <c r="D142" s="47"/>
      <c r="E142" s="47"/>
      <c r="F142" s="47"/>
      <c r="G142" s="47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6"/>
      <c r="U142" s="17"/>
      <c r="V142" s="17"/>
      <c r="W142" s="17"/>
      <c r="X142" s="17"/>
      <c r="Y142" s="17"/>
      <c r="Z142" s="17"/>
    </row>
    <row r="143" spans="1:26" ht="15.75" hidden="1" customHeight="1" x14ac:dyDescent="0.25">
      <c r="A143" s="46"/>
      <c r="B143" s="46"/>
      <c r="C143" s="47"/>
      <c r="D143" s="47"/>
      <c r="E143" s="47"/>
      <c r="F143" s="47"/>
      <c r="G143" s="47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6"/>
      <c r="U143" s="17"/>
      <c r="V143" s="17"/>
      <c r="W143" s="17"/>
      <c r="X143" s="17"/>
      <c r="Y143" s="17"/>
      <c r="Z143" s="17"/>
    </row>
    <row r="144" spans="1:26" ht="15.75" hidden="1" customHeight="1" x14ac:dyDescent="0.25">
      <c r="A144" s="46"/>
      <c r="B144" s="46"/>
      <c r="C144" s="47"/>
      <c r="D144" s="47"/>
      <c r="E144" s="47"/>
      <c r="F144" s="47"/>
      <c r="G144" s="47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6"/>
      <c r="U144" s="17"/>
      <c r="V144" s="17"/>
      <c r="W144" s="17"/>
      <c r="X144" s="17"/>
      <c r="Y144" s="17"/>
      <c r="Z144" s="17"/>
    </row>
    <row r="145" spans="1:26" ht="15.75" hidden="1" customHeight="1" x14ac:dyDescent="0.25">
      <c r="A145" s="46"/>
      <c r="B145" s="46"/>
      <c r="C145" s="47"/>
      <c r="D145" s="47"/>
      <c r="E145" s="47"/>
      <c r="F145" s="47"/>
      <c r="G145" s="47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6"/>
      <c r="U145" s="17"/>
      <c r="V145" s="17"/>
      <c r="W145" s="17"/>
      <c r="X145" s="17"/>
      <c r="Y145" s="17"/>
      <c r="Z145" s="17"/>
    </row>
    <row r="146" spans="1:26" ht="15.75" hidden="1" customHeight="1" x14ac:dyDescent="0.25">
      <c r="A146" s="46"/>
      <c r="B146" s="46"/>
      <c r="C146" s="47"/>
      <c r="D146" s="47"/>
      <c r="E146" s="47"/>
      <c r="F146" s="47"/>
      <c r="G146" s="4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6"/>
      <c r="U146" s="17"/>
      <c r="V146" s="17"/>
      <c r="W146" s="17"/>
      <c r="X146" s="17"/>
      <c r="Y146" s="17"/>
      <c r="Z146" s="17"/>
    </row>
    <row r="147" spans="1:26" ht="15.75" hidden="1" customHeight="1" x14ac:dyDescent="0.25">
      <c r="A147" s="46"/>
      <c r="B147" s="46"/>
      <c r="C147" s="47"/>
      <c r="D147" s="47"/>
      <c r="E147" s="47"/>
      <c r="F147" s="47"/>
      <c r="G147" s="47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6"/>
      <c r="U147" s="17"/>
      <c r="V147" s="17"/>
      <c r="W147" s="17"/>
      <c r="X147" s="17"/>
      <c r="Y147" s="17"/>
      <c r="Z147" s="17"/>
    </row>
    <row r="148" spans="1:26" ht="15.75" hidden="1" customHeight="1" x14ac:dyDescent="0.25">
      <c r="A148" s="46"/>
      <c r="B148" s="46"/>
      <c r="C148" s="47"/>
      <c r="D148" s="47"/>
      <c r="E148" s="47"/>
      <c r="F148" s="47"/>
      <c r="G148" s="47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6"/>
      <c r="U148" s="17"/>
      <c r="V148" s="17"/>
      <c r="W148" s="17"/>
      <c r="X148" s="17"/>
      <c r="Y148" s="17"/>
      <c r="Z148" s="17"/>
    </row>
    <row r="149" spans="1:26" ht="15.75" hidden="1" customHeight="1" x14ac:dyDescent="0.25">
      <c r="A149" s="46"/>
      <c r="B149" s="46"/>
      <c r="C149" s="47"/>
      <c r="D149" s="47"/>
      <c r="E149" s="47"/>
      <c r="F149" s="47"/>
      <c r="G149" s="47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6"/>
      <c r="U149" s="17"/>
      <c r="V149" s="17"/>
      <c r="W149" s="17"/>
      <c r="X149" s="17"/>
      <c r="Y149" s="17"/>
      <c r="Z149" s="17"/>
    </row>
    <row r="150" spans="1:26" ht="15.75" hidden="1" customHeight="1" x14ac:dyDescent="0.25">
      <c r="A150" s="46"/>
      <c r="B150" s="46"/>
      <c r="C150" s="47"/>
      <c r="D150" s="47"/>
      <c r="E150" s="47"/>
      <c r="F150" s="47"/>
      <c r="G150" s="47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6"/>
      <c r="U150" s="17"/>
      <c r="V150" s="17"/>
      <c r="W150" s="17"/>
      <c r="X150" s="17"/>
      <c r="Y150" s="17"/>
      <c r="Z150" s="17"/>
    </row>
    <row r="151" spans="1:26" ht="15.75" hidden="1" customHeight="1" x14ac:dyDescent="0.25">
      <c r="A151" s="46"/>
      <c r="B151" s="46"/>
      <c r="C151" s="47"/>
      <c r="D151" s="47"/>
      <c r="E151" s="47"/>
      <c r="F151" s="47"/>
      <c r="G151" s="4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6"/>
      <c r="U151" s="17"/>
      <c r="V151" s="17"/>
      <c r="W151" s="17"/>
      <c r="X151" s="17"/>
      <c r="Y151" s="17"/>
      <c r="Z151" s="17"/>
    </row>
    <row r="152" spans="1:26" ht="15.75" hidden="1" customHeight="1" x14ac:dyDescent="0.25">
      <c r="A152" s="46"/>
      <c r="B152" s="46"/>
      <c r="C152" s="47"/>
      <c r="D152" s="47"/>
      <c r="E152" s="47"/>
      <c r="F152" s="47"/>
      <c r="G152" s="47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6"/>
      <c r="U152" s="17"/>
      <c r="V152" s="17"/>
      <c r="W152" s="17"/>
      <c r="X152" s="17"/>
      <c r="Y152" s="17"/>
      <c r="Z152" s="17"/>
    </row>
    <row r="153" spans="1:26" ht="15.75" hidden="1" customHeight="1" x14ac:dyDescent="0.25">
      <c r="A153" s="46"/>
      <c r="B153" s="46"/>
      <c r="C153" s="47"/>
      <c r="D153" s="47"/>
      <c r="E153" s="47"/>
      <c r="F153" s="47"/>
      <c r="G153" s="4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6"/>
      <c r="U153" s="17"/>
      <c r="V153" s="17"/>
      <c r="W153" s="17"/>
      <c r="X153" s="17"/>
      <c r="Y153" s="17"/>
      <c r="Z153" s="17"/>
    </row>
    <row r="154" spans="1:26" ht="15.75" hidden="1" customHeight="1" x14ac:dyDescent="0.25">
      <c r="A154" s="46"/>
      <c r="B154" s="46"/>
      <c r="C154" s="47"/>
      <c r="D154" s="47"/>
      <c r="E154" s="47"/>
      <c r="F154" s="47"/>
      <c r="G154" s="47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6"/>
      <c r="U154" s="17"/>
      <c r="V154" s="17"/>
      <c r="W154" s="17"/>
      <c r="X154" s="17"/>
      <c r="Y154" s="17"/>
      <c r="Z154" s="17"/>
    </row>
    <row r="155" spans="1:26" ht="15.75" hidden="1" customHeight="1" x14ac:dyDescent="0.25">
      <c r="A155" s="46"/>
      <c r="B155" s="46"/>
      <c r="C155" s="47"/>
      <c r="D155" s="47"/>
      <c r="E155" s="47"/>
      <c r="F155" s="47"/>
      <c r="G155" s="47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6"/>
      <c r="U155" s="17"/>
      <c r="V155" s="17"/>
      <c r="W155" s="17"/>
      <c r="X155" s="17"/>
      <c r="Y155" s="17"/>
      <c r="Z155" s="17"/>
    </row>
    <row r="156" spans="1:26" ht="15.75" hidden="1" customHeight="1" x14ac:dyDescent="0.25">
      <c r="A156" s="46"/>
      <c r="B156" s="46"/>
      <c r="C156" s="47"/>
      <c r="D156" s="47"/>
      <c r="E156" s="47"/>
      <c r="F156" s="47"/>
      <c r="G156" s="47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6"/>
      <c r="U156" s="17"/>
      <c r="V156" s="17"/>
      <c r="W156" s="17"/>
      <c r="X156" s="17"/>
      <c r="Y156" s="17"/>
      <c r="Z156" s="17"/>
    </row>
    <row r="157" spans="1:26" ht="15.75" hidden="1" customHeight="1" x14ac:dyDescent="0.25">
      <c r="A157" s="46"/>
      <c r="B157" s="46"/>
      <c r="C157" s="47"/>
      <c r="D157" s="47"/>
      <c r="E157" s="47"/>
      <c r="F157" s="47"/>
      <c r="G157" s="47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6"/>
      <c r="U157" s="17"/>
      <c r="V157" s="17"/>
      <c r="W157" s="17"/>
      <c r="X157" s="17"/>
      <c r="Y157" s="17"/>
      <c r="Z157" s="17"/>
    </row>
    <row r="158" spans="1:26" ht="15.75" hidden="1" customHeight="1" x14ac:dyDescent="0.25">
      <c r="A158" s="46"/>
      <c r="B158" s="46"/>
      <c r="C158" s="47"/>
      <c r="D158" s="47"/>
      <c r="E158" s="47"/>
      <c r="F158" s="47"/>
      <c r="G158" s="47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6"/>
      <c r="U158" s="17"/>
      <c r="V158" s="17"/>
      <c r="W158" s="17"/>
      <c r="X158" s="17"/>
      <c r="Y158" s="17"/>
      <c r="Z158" s="17"/>
    </row>
    <row r="159" spans="1:26" ht="15.75" hidden="1" customHeight="1" x14ac:dyDescent="0.25">
      <c r="A159" s="46"/>
      <c r="B159" s="46"/>
      <c r="C159" s="47"/>
      <c r="D159" s="47"/>
      <c r="E159" s="47"/>
      <c r="F159" s="47"/>
      <c r="G159" s="47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6"/>
      <c r="U159" s="17"/>
      <c r="V159" s="17"/>
      <c r="W159" s="17"/>
      <c r="X159" s="17"/>
      <c r="Y159" s="17"/>
      <c r="Z159" s="17"/>
    </row>
    <row r="160" spans="1:26" ht="15.75" hidden="1" customHeight="1" x14ac:dyDescent="0.25">
      <c r="A160" s="46"/>
      <c r="B160" s="46"/>
      <c r="C160" s="47"/>
      <c r="D160" s="47"/>
      <c r="E160" s="47"/>
      <c r="F160" s="47"/>
      <c r="G160" s="47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6"/>
      <c r="U160" s="17"/>
      <c r="V160" s="17"/>
      <c r="W160" s="17"/>
      <c r="X160" s="17"/>
      <c r="Y160" s="17"/>
      <c r="Z160" s="17"/>
    </row>
    <row r="161" spans="1:26" ht="15.75" hidden="1" customHeight="1" x14ac:dyDescent="0.25">
      <c r="A161" s="46"/>
      <c r="B161" s="46"/>
      <c r="C161" s="47"/>
      <c r="D161" s="47"/>
      <c r="E161" s="47"/>
      <c r="F161" s="47"/>
      <c r="G161" s="4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6"/>
      <c r="U161" s="17"/>
      <c r="V161" s="17"/>
      <c r="W161" s="17"/>
      <c r="X161" s="17"/>
      <c r="Y161" s="17"/>
      <c r="Z161" s="17"/>
    </row>
    <row r="162" spans="1:26" ht="15.75" hidden="1" customHeight="1" x14ac:dyDescent="0.25">
      <c r="A162" s="46"/>
      <c r="B162" s="46"/>
      <c r="C162" s="47"/>
      <c r="D162" s="47"/>
      <c r="E162" s="47"/>
      <c r="F162" s="47"/>
      <c r="G162" s="47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6"/>
      <c r="U162" s="17"/>
      <c r="V162" s="17"/>
      <c r="W162" s="17"/>
      <c r="X162" s="17"/>
      <c r="Y162" s="17"/>
      <c r="Z162" s="17"/>
    </row>
    <row r="163" spans="1:26" ht="15.75" hidden="1" customHeight="1" x14ac:dyDescent="0.25">
      <c r="A163" s="46"/>
      <c r="B163" s="46"/>
      <c r="C163" s="47"/>
      <c r="D163" s="47"/>
      <c r="E163" s="47"/>
      <c r="F163" s="47"/>
      <c r="G163" s="47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6"/>
      <c r="U163" s="17"/>
      <c r="V163" s="17"/>
      <c r="W163" s="17"/>
      <c r="X163" s="17"/>
      <c r="Y163" s="17"/>
      <c r="Z163" s="17"/>
    </row>
    <row r="164" spans="1:26" ht="15.75" hidden="1" customHeight="1" x14ac:dyDescent="0.25">
      <c r="A164" s="46"/>
      <c r="B164" s="46"/>
      <c r="C164" s="47"/>
      <c r="D164" s="47"/>
      <c r="E164" s="47"/>
      <c r="F164" s="47"/>
      <c r="G164" s="47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6"/>
      <c r="U164" s="17"/>
      <c r="V164" s="17"/>
      <c r="W164" s="17"/>
      <c r="X164" s="17"/>
      <c r="Y164" s="17"/>
      <c r="Z164" s="17"/>
    </row>
    <row r="165" spans="1:26" ht="15.75" hidden="1" customHeight="1" x14ac:dyDescent="0.25">
      <c r="A165" s="46"/>
      <c r="B165" s="46"/>
      <c r="C165" s="47"/>
      <c r="D165" s="47"/>
      <c r="E165" s="47"/>
      <c r="F165" s="47"/>
      <c r="G165" s="4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6"/>
      <c r="U165" s="17"/>
      <c r="V165" s="17"/>
      <c r="W165" s="17"/>
      <c r="X165" s="17"/>
      <c r="Y165" s="17"/>
      <c r="Z165" s="17"/>
    </row>
    <row r="166" spans="1:26" ht="15.75" hidden="1" customHeight="1" x14ac:dyDescent="0.25">
      <c r="A166" s="46"/>
      <c r="B166" s="46"/>
      <c r="C166" s="47"/>
      <c r="D166" s="47"/>
      <c r="E166" s="47"/>
      <c r="F166" s="47"/>
      <c r="G166" s="47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6"/>
      <c r="U166" s="17"/>
      <c r="V166" s="17"/>
      <c r="W166" s="17"/>
      <c r="X166" s="17"/>
      <c r="Y166" s="17"/>
      <c r="Z166" s="17"/>
    </row>
    <row r="167" spans="1:26" ht="15.75" hidden="1" customHeight="1" x14ac:dyDescent="0.25">
      <c r="A167" s="46"/>
      <c r="B167" s="46"/>
      <c r="C167" s="47"/>
      <c r="D167" s="47"/>
      <c r="E167" s="47"/>
      <c r="F167" s="47"/>
      <c r="G167" s="47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6"/>
      <c r="U167" s="17"/>
      <c r="V167" s="17"/>
      <c r="W167" s="17"/>
      <c r="X167" s="17"/>
      <c r="Y167" s="17"/>
      <c r="Z167" s="17"/>
    </row>
    <row r="168" spans="1:26" ht="15.75" hidden="1" customHeight="1" x14ac:dyDescent="0.25">
      <c r="A168" s="46"/>
      <c r="B168" s="46"/>
      <c r="C168" s="47"/>
      <c r="D168" s="47"/>
      <c r="E168" s="47"/>
      <c r="F168" s="47"/>
      <c r="G168" s="47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6"/>
      <c r="U168" s="17"/>
      <c r="V168" s="17"/>
      <c r="W168" s="17"/>
      <c r="X168" s="17"/>
      <c r="Y168" s="17"/>
      <c r="Z168" s="17"/>
    </row>
    <row r="169" spans="1:26" ht="15.75" hidden="1" customHeight="1" x14ac:dyDescent="0.25">
      <c r="A169" s="46"/>
      <c r="B169" s="46"/>
      <c r="C169" s="47"/>
      <c r="D169" s="47"/>
      <c r="E169" s="47"/>
      <c r="F169" s="47"/>
      <c r="G169" s="47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6"/>
      <c r="U169" s="17"/>
      <c r="V169" s="17"/>
      <c r="W169" s="17"/>
      <c r="X169" s="17"/>
      <c r="Y169" s="17"/>
      <c r="Z169" s="17"/>
    </row>
    <row r="170" spans="1:26" ht="15.75" hidden="1" customHeight="1" x14ac:dyDescent="0.25">
      <c r="A170" s="46"/>
      <c r="B170" s="46"/>
      <c r="C170" s="47"/>
      <c r="D170" s="47"/>
      <c r="E170" s="47"/>
      <c r="F170" s="47"/>
      <c r="G170" s="4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6"/>
      <c r="U170" s="17"/>
      <c r="V170" s="17"/>
      <c r="W170" s="17"/>
      <c r="X170" s="17"/>
      <c r="Y170" s="17"/>
      <c r="Z170" s="17"/>
    </row>
    <row r="171" spans="1:26" ht="15.75" hidden="1" customHeight="1" x14ac:dyDescent="0.25">
      <c r="A171" s="46"/>
      <c r="B171" s="46"/>
      <c r="C171" s="47"/>
      <c r="D171" s="47"/>
      <c r="E171" s="47"/>
      <c r="F171" s="47"/>
      <c r="G171" s="4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6"/>
      <c r="U171" s="17"/>
      <c r="V171" s="17"/>
      <c r="W171" s="17"/>
      <c r="X171" s="17"/>
      <c r="Y171" s="17"/>
      <c r="Z171" s="17"/>
    </row>
    <row r="172" spans="1:26" ht="15.75" hidden="1" customHeight="1" x14ac:dyDescent="0.25">
      <c r="A172" s="46"/>
      <c r="B172" s="46"/>
      <c r="C172" s="47"/>
      <c r="D172" s="47"/>
      <c r="E172" s="47"/>
      <c r="F172" s="47"/>
      <c r="G172" s="4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6"/>
      <c r="U172" s="17"/>
      <c r="V172" s="17"/>
      <c r="W172" s="17"/>
      <c r="X172" s="17"/>
      <c r="Y172" s="17"/>
      <c r="Z172" s="17"/>
    </row>
    <row r="173" spans="1:26" ht="15.75" hidden="1" customHeight="1" x14ac:dyDescent="0.25">
      <c r="A173" s="46"/>
      <c r="B173" s="46"/>
      <c r="C173" s="47"/>
      <c r="D173" s="47"/>
      <c r="E173" s="47"/>
      <c r="F173" s="47"/>
      <c r="G173" s="47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6"/>
      <c r="U173" s="17"/>
      <c r="V173" s="17"/>
      <c r="W173" s="17"/>
      <c r="X173" s="17"/>
      <c r="Y173" s="17"/>
      <c r="Z173" s="17"/>
    </row>
    <row r="174" spans="1:26" ht="15.75" hidden="1" customHeight="1" x14ac:dyDescent="0.25">
      <c r="A174" s="46"/>
      <c r="B174" s="46"/>
      <c r="C174" s="47"/>
      <c r="D174" s="47"/>
      <c r="E174" s="47"/>
      <c r="F174" s="47"/>
      <c r="G174" s="47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6"/>
      <c r="U174" s="17"/>
      <c r="V174" s="17"/>
      <c r="W174" s="17"/>
      <c r="X174" s="17"/>
      <c r="Y174" s="17"/>
      <c r="Z174" s="17"/>
    </row>
    <row r="175" spans="1:26" ht="15.75" hidden="1" customHeight="1" x14ac:dyDescent="0.25">
      <c r="A175" s="46"/>
      <c r="B175" s="46"/>
      <c r="C175" s="47"/>
      <c r="D175" s="47"/>
      <c r="E175" s="47"/>
      <c r="F175" s="47"/>
      <c r="G175" s="47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6"/>
      <c r="U175" s="17"/>
      <c r="V175" s="17"/>
      <c r="W175" s="17"/>
      <c r="X175" s="17"/>
      <c r="Y175" s="17"/>
      <c r="Z175" s="17"/>
    </row>
    <row r="176" spans="1:26" ht="15.75" hidden="1" customHeight="1" x14ac:dyDescent="0.25">
      <c r="A176" s="46"/>
      <c r="B176" s="46"/>
      <c r="C176" s="47"/>
      <c r="D176" s="47"/>
      <c r="E176" s="47"/>
      <c r="F176" s="47"/>
      <c r="G176" s="47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6"/>
      <c r="U176" s="17"/>
      <c r="V176" s="17"/>
      <c r="W176" s="17"/>
      <c r="X176" s="17"/>
      <c r="Y176" s="17"/>
      <c r="Z176" s="17"/>
    </row>
    <row r="177" spans="1:26" ht="15.75" hidden="1" customHeight="1" x14ac:dyDescent="0.25">
      <c r="A177" s="46"/>
      <c r="B177" s="46"/>
      <c r="C177" s="47"/>
      <c r="D177" s="47"/>
      <c r="E177" s="47"/>
      <c r="F177" s="47"/>
      <c r="G177" s="4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6"/>
      <c r="U177" s="17"/>
      <c r="V177" s="17"/>
      <c r="W177" s="17"/>
      <c r="X177" s="17"/>
      <c r="Y177" s="17"/>
      <c r="Z177" s="17"/>
    </row>
    <row r="178" spans="1:26" ht="15.75" hidden="1" customHeight="1" x14ac:dyDescent="0.25">
      <c r="A178" s="46"/>
      <c r="B178" s="46"/>
      <c r="C178" s="47"/>
      <c r="D178" s="47"/>
      <c r="E178" s="47"/>
      <c r="F178" s="47"/>
      <c r="G178" s="47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6"/>
      <c r="U178" s="17"/>
      <c r="V178" s="17"/>
      <c r="W178" s="17"/>
      <c r="X178" s="17"/>
      <c r="Y178" s="17"/>
      <c r="Z178" s="17"/>
    </row>
    <row r="179" spans="1:26" ht="15.75" hidden="1" customHeight="1" x14ac:dyDescent="0.25">
      <c r="A179" s="46"/>
      <c r="B179" s="46"/>
      <c r="C179" s="47"/>
      <c r="D179" s="47"/>
      <c r="E179" s="47"/>
      <c r="F179" s="47"/>
      <c r="G179" s="47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6"/>
      <c r="U179" s="17"/>
      <c r="V179" s="17"/>
      <c r="W179" s="17"/>
      <c r="X179" s="17"/>
      <c r="Y179" s="17"/>
      <c r="Z179" s="17"/>
    </row>
    <row r="180" spans="1:26" ht="15.75" hidden="1" customHeight="1" x14ac:dyDescent="0.25">
      <c r="A180" s="46"/>
      <c r="B180" s="46"/>
      <c r="C180" s="47"/>
      <c r="D180" s="47"/>
      <c r="E180" s="47"/>
      <c r="F180" s="47"/>
      <c r="G180" s="47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6"/>
      <c r="U180" s="17"/>
      <c r="V180" s="17"/>
      <c r="W180" s="17"/>
      <c r="X180" s="17"/>
      <c r="Y180" s="17"/>
      <c r="Z180" s="17"/>
    </row>
    <row r="181" spans="1:26" ht="15.75" hidden="1" customHeight="1" x14ac:dyDescent="0.25">
      <c r="A181" s="46"/>
      <c r="B181" s="46"/>
      <c r="C181" s="47"/>
      <c r="D181" s="47"/>
      <c r="E181" s="47"/>
      <c r="F181" s="47"/>
      <c r="G181" s="47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6"/>
      <c r="U181" s="17"/>
      <c r="V181" s="17"/>
      <c r="W181" s="17"/>
      <c r="X181" s="17"/>
      <c r="Y181" s="17"/>
      <c r="Z181" s="17"/>
    </row>
    <row r="182" spans="1:26" ht="15.75" hidden="1" customHeight="1" x14ac:dyDescent="0.25">
      <c r="A182" s="46"/>
      <c r="B182" s="46"/>
      <c r="C182" s="47"/>
      <c r="D182" s="47"/>
      <c r="E182" s="47"/>
      <c r="F182" s="47"/>
      <c r="G182" s="47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6"/>
      <c r="U182" s="17"/>
      <c r="V182" s="17"/>
      <c r="W182" s="17"/>
      <c r="X182" s="17"/>
      <c r="Y182" s="17"/>
      <c r="Z182" s="17"/>
    </row>
    <row r="183" spans="1:26" ht="15.75" hidden="1" customHeight="1" x14ac:dyDescent="0.25">
      <c r="A183" s="46"/>
      <c r="B183" s="46"/>
      <c r="C183" s="47"/>
      <c r="D183" s="47"/>
      <c r="E183" s="47"/>
      <c r="F183" s="47"/>
      <c r="G183" s="47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6"/>
      <c r="U183" s="17"/>
      <c r="V183" s="17"/>
      <c r="W183" s="17"/>
      <c r="X183" s="17"/>
      <c r="Y183" s="17"/>
      <c r="Z183" s="17"/>
    </row>
    <row r="184" spans="1:26" ht="15.75" hidden="1" customHeight="1" x14ac:dyDescent="0.25">
      <c r="A184" s="46"/>
      <c r="B184" s="46"/>
      <c r="C184" s="47"/>
      <c r="D184" s="47"/>
      <c r="E184" s="47"/>
      <c r="F184" s="47"/>
      <c r="G184" s="47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6"/>
      <c r="U184" s="17"/>
      <c r="V184" s="17"/>
      <c r="W184" s="17"/>
      <c r="X184" s="17"/>
      <c r="Y184" s="17"/>
      <c r="Z184" s="17"/>
    </row>
    <row r="185" spans="1:26" ht="15.75" hidden="1" customHeight="1" x14ac:dyDescent="0.25">
      <c r="A185" s="46"/>
      <c r="B185" s="46"/>
      <c r="C185" s="47"/>
      <c r="D185" s="47"/>
      <c r="E185" s="47"/>
      <c r="F185" s="47"/>
      <c r="G185" s="47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6"/>
      <c r="U185" s="17"/>
      <c r="V185" s="17"/>
      <c r="W185" s="17"/>
      <c r="X185" s="17"/>
      <c r="Y185" s="17"/>
      <c r="Z185" s="17"/>
    </row>
    <row r="186" spans="1:26" ht="15.75" hidden="1" customHeight="1" x14ac:dyDescent="0.25">
      <c r="A186" s="46"/>
      <c r="B186" s="46"/>
      <c r="C186" s="47"/>
      <c r="D186" s="47"/>
      <c r="E186" s="47"/>
      <c r="F186" s="47"/>
      <c r="G186" s="47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6"/>
      <c r="U186" s="17"/>
      <c r="V186" s="17"/>
      <c r="W186" s="17"/>
      <c r="X186" s="17"/>
      <c r="Y186" s="17"/>
      <c r="Z186" s="17"/>
    </row>
    <row r="187" spans="1:26" ht="15.75" hidden="1" customHeight="1" x14ac:dyDescent="0.25">
      <c r="A187" s="46"/>
      <c r="B187" s="46"/>
      <c r="C187" s="47"/>
      <c r="D187" s="47"/>
      <c r="E187" s="47"/>
      <c r="F187" s="47"/>
      <c r="G187" s="47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6"/>
      <c r="U187" s="17"/>
      <c r="V187" s="17"/>
      <c r="W187" s="17"/>
      <c r="X187" s="17"/>
      <c r="Y187" s="17"/>
      <c r="Z187" s="17"/>
    </row>
    <row r="188" spans="1:26" ht="15.75" hidden="1" customHeight="1" x14ac:dyDescent="0.25">
      <c r="A188" s="46"/>
      <c r="B188" s="46"/>
      <c r="C188" s="47"/>
      <c r="D188" s="47"/>
      <c r="E188" s="47"/>
      <c r="F188" s="47"/>
      <c r="G188" s="4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6"/>
      <c r="U188" s="17"/>
      <c r="V188" s="17"/>
      <c r="W188" s="17"/>
      <c r="X188" s="17"/>
      <c r="Y188" s="17"/>
      <c r="Z188" s="17"/>
    </row>
    <row r="189" spans="1:26" ht="15.75" hidden="1" customHeight="1" x14ac:dyDescent="0.25">
      <c r="A189" s="46"/>
      <c r="B189" s="46"/>
      <c r="C189" s="47"/>
      <c r="D189" s="47"/>
      <c r="E189" s="47"/>
      <c r="F189" s="47"/>
      <c r="G189" s="47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6"/>
      <c r="U189" s="17"/>
      <c r="V189" s="17"/>
      <c r="W189" s="17"/>
      <c r="X189" s="17"/>
      <c r="Y189" s="17"/>
      <c r="Z189" s="17"/>
    </row>
    <row r="190" spans="1:26" ht="15.75" hidden="1" customHeight="1" x14ac:dyDescent="0.25">
      <c r="A190" s="46"/>
      <c r="B190" s="46"/>
      <c r="C190" s="47"/>
      <c r="D190" s="47"/>
      <c r="E190" s="47"/>
      <c r="F190" s="47"/>
      <c r="G190" s="47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6"/>
      <c r="U190" s="17"/>
      <c r="V190" s="17"/>
      <c r="W190" s="17"/>
      <c r="X190" s="17"/>
      <c r="Y190" s="17"/>
      <c r="Z190" s="17"/>
    </row>
    <row r="191" spans="1:26" ht="15.75" hidden="1" customHeight="1" x14ac:dyDescent="0.25">
      <c r="A191" s="46"/>
      <c r="B191" s="46"/>
      <c r="C191" s="47"/>
      <c r="D191" s="47"/>
      <c r="E191" s="47"/>
      <c r="F191" s="47"/>
      <c r="G191" s="47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6"/>
      <c r="U191" s="17"/>
      <c r="V191" s="17"/>
      <c r="W191" s="17"/>
      <c r="X191" s="17"/>
      <c r="Y191" s="17"/>
      <c r="Z191" s="17"/>
    </row>
    <row r="192" spans="1:26" ht="15.75" hidden="1" customHeight="1" x14ac:dyDescent="0.25">
      <c r="A192" s="46"/>
      <c r="B192" s="46"/>
      <c r="C192" s="47"/>
      <c r="D192" s="47"/>
      <c r="E192" s="47"/>
      <c r="F192" s="47"/>
      <c r="G192" s="47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6"/>
      <c r="U192" s="17"/>
      <c r="V192" s="17"/>
      <c r="W192" s="17"/>
      <c r="X192" s="17"/>
      <c r="Y192" s="17"/>
      <c r="Z192" s="17"/>
    </row>
    <row r="193" spans="1:26" ht="15.75" hidden="1" customHeight="1" x14ac:dyDescent="0.25">
      <c r="A193" s="46"/>
      <c r="B193" s="46"/>
      <c r="C193" s="47"/>
      <c r="D193" s="47"/>
      <c r="E193" s="47"/>
      <c r="F193" s="47"/>
      <c r="G193" s="47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6"/>
      <c r="U193" s="17"/>
      <c r="V193" s="17"/>
      <c r="W193" s="17"/>
      <c r="X193" s="17"/>
      <c r="Y193" s="17"/>
      <c r="Z193" s="17"/>
    </row>
    <row r="194" spans="1:26" ht="15.75" hidden="1" customHeight="1" x14ac:dyDescent="0.25">
      <c r="A194" s="46"/>
      <c r="B194" s="46"/>
      <c r="C194" s="47"/>
      <c r="D194" s="47"/>
      <c r="E194" s="47"/>
      <c r="F194" s="47"/>
      <c r="G194" s="47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6"/>
      <c r="U194" s="17"/>
      <c r="V194" s="17"/>
      <c r="W194" s="17"/>
      <c r="X194" s="17"/>
      <c r="Y194" s="17"/>
      <c r="Z194" s="17"/>
    </row>
    <row r="195" spans="1:26" ht="15.75" hidden="1" customHeight="1" x14ac:dyDescent="0.25">
      <c r="A195" s="46"/>
      <c r="B195" s="46"/>
      <c r="C195" s="47"/>
      <c r="D195" s="47"/>
      <c r="E195" s="47"/>
      <c r="F195" s="47"/>
      <c r="G195" s="47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6"/>
      <c r="U195" s="17"/>
      <c r="V195" s="17"/>
      <c r="W195" s="17"/>
      <c r="X195" s="17"/>
      <c r="Y195" s="17"/>
      <c r="Z195" s="17"/>
    </row>
    <row r="196" spans="1:26" ht="15.75" hidden="1" customHeight="1" x14ac:dyDescent="0.25">
      <c r="A196" s="46"/>
      <c r="B196" s="46"/>
      <c r="C196" s="47"/>
      <c r="D196" s="47"/>
      <c r="E196" s="47"/>
      <c r="F196" s="47"/>
      <c r="G196" s="47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6"/>
      <c r="U196" s="17"/>
      <c r="V196" s="17"/>
      <c r="W196" s="17"/>
      <c r="X196" s="17"/>
      <c r="Y196" s="17"/>
      <c r="Z196" s="17"/>
    </row>
    <row r="197" spans="1:26" ht="15.75" hidden="1" customHeight="1" x14ac:dyDescent="0.25">
      <c r="A197" s="46"/>
      <c r="B197" s="46"/>
      <c r="C197" s="47"/>
      <c r="D197" s="47"/>
      <c r="E197" s="47"/>
      <c r="F197" s="47"/>
      <c r="G197" s="47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6"/>
      <c r="U197" s="17"/>
      <c r="V197" s="17"/>
      <c r="W197" s="17"/>
      <c r="X197" s="17"/>
      <c r="Y197" s="17"/>
      <c r="Z197" s="17"/>
    </row>
    <row r="198" spans="1:26" ht="15.75" hidden="1" customHeight="1" x14ac:dyDescent="0.25">
      <c r="A198" s="46"/>
      <c r="B198" s="46"/>
      <c r="C198" s="47"/>
      <c r="D198" s="47"/>
      <c r="E198" s="47"/>
      <c r="F198" s="47"/>
      <c r="G198" s="47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6"/>
      <c r="U198" s="17"/>
      <c r="V198" s="17"/>
      <c r="W198" s="17"/>
      <c r="X198" s="17"/>
      <c r="Y198" s="17"/>
      <c r="Z198" s="17"/>
    </row>
    <row r="199" spans="1:26" ht="15.75" hidden="1" customHeight="1" x14ac:dyDescent="0.25">
      <c r="A199" s="46"/>
      <c r="B199" s="46"/>
      <c r="C199" s="47"/>
      <c r="D199" s="47"/>
      <c r="E199" s="47"/>
      <c r="F199" s="47"/>
      <c r="G199" s="47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6"/>
      <c r="U199" s="17"/>
      <c r="V199" s="17"/>
      <c r="W199" s="17"/>
      <c r="X199" s="17"/>
      <c r="Y199" s="17"/>
      <c r="Z199" s="17"/>
    </row>
    <row r="200" spans="1:26" ht="15.75" hidden="1" customHeight="1" x14ac:dyDescent="0.25">
      <c r="A200" s="46"/>
      <c r="B200" s="46"/>
      <c r="C200" s="47"/>
      <c r="D200" s="47"/>
      <c r="E200" s="47"/>
      <c r="F200" s="47"/>
      <c r="G200" s="47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6"/>
      <c r="U200" s="17"/>
      <c r="V200" s="17"/>
      <c r="W200" s="17"/>
      <c r="X200" s="17"/>
      <c r="Y200" s="17"/>
      <c r="Z200" s="17"/>
    </row>
    <row r="201" spans="1:26" ht="15.75" hidden="1" customHeight="1" x14ac:dyDescent="0.25">
      <c r="A201" s="46"/>
      <c r="B201" s="46"/>
      <c r="C201" s="47"/>
      <c r="D201" s="47"/>
      <c r="E201" s="47"/>
      <c r="F201" s="47"/>
      <c r="G201" s="47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6"/>
      <c r="U201" s="17"/>
      <c r="V201" s="17"/>
      <c r="W201" s="17"/>
      <c r="X201" s="17"/>
      <c r="Y201" s="17"/>
      <c r="Z201" s="17"/>
    </row>
    <row r="202" spans="1:26" ht="15.75" hidden="1" customHeight="1" x14ac:dyDescent="0.25">
      <c r="A202" s="46"/>
      <c r="B202" s="46"/>
      <c r="C202" s="47"/>
      <c r="D202" s="47"/>
      <c r="E202" s="47"/>
      <c r="F202" s="47"/>
      <c r="G202" s="47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6"/>
      <c r="U202" s="17"/>
      <c r="V202" s="17"/>
      <c r="W202" s="17"/>
      <c r="X202" s="17"/>
      <c r="Y202" s="17"/>
      <c r="Z202" s="17"/>
    </row>
    <row r="203" spans="1:26" ht="15.75" hidden="1" customHeight="1" x14ac:dyDescent="0.25">
      <c r="A203" s="46"/>
      <c r="B203" s="46"/>
      <c r="C203" s="47"/>
      <c r="D203" s="47"/>
      <c r="E203" s="47"/>
      <c r="F203" s="47"/>
      <c r="G203" s="47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6"/>
      <c r="U203" s="17"/>
      <c r="V203" s="17"/>
      <c r="W203" s="17"/>
      <c r="X203" s="17"/>
      <c r="Y203" s="17"/>
      <c r="Z203" s="17"/>
    </row>
    <row r="204" spans="1:26" ht="15.75" hidden="1" customHeight="1" x14ac:dyDescent="0.25">
      <c r="A204" s="46"/>
      <c r="B204" s="46"/>
      <c r="C204" s="47"/>
      <c r="D204" s="47"/>
      <c r="E204" s="47"/>
      <c r="F204" s="47"/>
      <c r="G204" s="47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6"/>
      <c r="U204" s="17"/>
      <c r="V204" s="17"/>
      <c r="W204" s="17"/>
      <c r="X204" s="17"/>
      <c r="Y204" s="17"/>
      <c r="Z204" s="17"/>
    </row>
    <row r="205" spans="1:26" ht="15.75" hidden="1" customHeight="1" x14ac:dyDescent="0.25">
      <c r="A205" s="46"/>
      <c r="B205" s="46"/>
      <c r="C205" s="47"/>
      <c r="D205" s="47"/>
      <c r="E205" s="47"/>
      <c r="F205" s="47"/>
      <c r="G205" s="47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6"/>
      <c r="U205" s="17"/>
      <c r="V205" s="17"/>
      <c r="W205" s="17"/>
      <c r="X205" s="17"/>
      <c r="Y205" s="17"/>
      <c r="Z205" s="17"/>
    </row>
    <row r="206" spans="1:26" ht="15.75" hidden="1" customHeight="1" x14ac:dyDescent="0.25">
      <c r="A206" s="46"/>
      <c r="B206" s="46"/>
      <c r="C206" s="47"/>
      <c r="D206" s="47"/>
      <c r="E206" s="47"/>
      <c r="F206" s="47"/>
      <c r="G206" s="47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6"/>
      <c r="U206" s="17"/>
      <c r="V206" s="17"/>
      <c r="W206" s="17"/>
      <c r="X206" s="17"/>
      <c r="Y206" s="17"/>
      <c r="Z206" s="17"/>
    </row>
    <row r="207" spans="1:26" ht="15.75" hidden="1" customHeight="1" x14ac:dyDescent="0.25">
      <c r="A207" s="46"/>
      <c r="B207" s="46"/>
      <c r="C207" s="47"/>
      <c r="D207" s="47"/>
      <c r="E207" s="47"/>
      <c r="F207" s="47"/>
      <c r="G207" s="47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6"/>
      <c r="U207" s="17"/>
      <c r="V207" s="17"/>
      <c r="W207" s="17"/>
      <c r="X207" s="17"/>
      <c r="Y207" s="17"/>
      <c r="Z207" s="17"/>
    </row>
    <row r="208" spans="1:26" ht="15.75" hidden="1" customHeight="1" x14ac:dyDescent="0.25">
      <c r="A208" s="46"/>
      <c r="B208" s="46"/>
      <c r="C208" s="47"/>
      <c r="D208" s="47"/>
      <c r="E208" s="47"/>
      <c r="F208" s="47"/>
      <c r="G208" s="47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6"/>
      <c r="U208" s="17"/>
      <c r="V208" s="17"/>
      <c r="W208" s="17"/>
      <c r="X208" s="17"/>
      <c r="Y208" s="17"/>
      <c r="Z208" s="17"/>
    </row>
    <row r="209" spans="1:26" ht="15.75" hidden="1" customHeight="1" x14ac:dyDescent="0.25">
      <c r="A209" s="46"/>
      <c r="B209" s="46"/>
      <c r="C209" s="47"/>
      <c r="D209" s="47"/>
      <c r="E209" s="47"/>
      <c r="F209" s="47"/>
      <c r="G209" s="47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6"/>
      <c r="U209" s="17"/>
      <c r="V209" s="17"/>
      <c r="W209" s="17"/>
      <c r="X209" s="17"/>
      <c r="Y209" s="17"/>
      <c r="Z209" s="17"/>
    </row>
    <row r="210" spans="1:26" ht="15.75" hidden="1" customHeight="1" x14ac:dyDescent="0.25">
      <c r="A210" s="46"/>
      <c r="B210" s="46"/>
      <c r="C210" s="47"/>
      <c r="D210" s="47"/>
      <c r="E210" s="47"/>
      <c r="F210" s="47"/>
      <c r="G210" s="47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6"/>
      <c r="U210" s="17"/>
      <c r="V210" s="17"/>
      <c r="W210" s="17"/>
      <c r="X210" s="17"/>
      <c r="Y210" s="17"/>
      <c r="Z210" s="17"/>
    </row>
    <row r="211" spans="1:26" ht="15.75" hidden="1" customHeight="1" x14ac:dyDescent="0.25">
      <c r="A211" s="46"/>
      <c r="B211" s="46"/>
      <c r="C211" s="47"/>
      <c r="D211" s="47"/>
      <c r="E211" s="47"/>
      <c r="F211" s="47"/>
      <c r="G211" s="47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6"/>
      <c r="U211" s="17"/>
      <c r="V211" s="17"/>
      <c r="W211" s="17"/>
      <c r="X211" s="17"/>
      <c r="Y211" s="17"/>
      <c r="Z211" s="17"/>
    </row>
    <row r="212" spans="1:26" ht="15.75" hidden="1" customHeight="1" x14ac:dyDescent="0.25">
      <c r="A212" s="46"/>
      <c r="B212" s="46"/>
      <c r="C212" s="47"/>
      <c r="D212" s="47"/>
      <c r="E212" s="47"/>
      <c r="F212" s="47"/>
      <c r="G212" s="47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6"/>
      <c r="U212" s="17"/>
      <c r="V212" s="17"/>
      <c r="W212" s="17"/>
      <c r="X212" s="17"/>
      <c r="Y212" s="17"/>
      <c r="Z212" s="17"/>
    </row>
    <row r="213" spans="1:26" ht="15.75" hidden="1" customHeight="1" x14ac:dyDescent="0.25">
      <c r="A213" s="46"/>
      <c r="B213" s="46"/>
      <c r="C213" s="47"/>
      <c r="D213" s="47"/>
      <c r="E213" s="47"/>
      <c r="F213" s="47"/>
      <c r="G213" s="47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6"/>
      <c r="U213" s="17"/>
      <c r="V213" s="17"/>
      <c r="W213" s="17"/>
      <c r="X213" s="17"/>
      <c r="Y213" s="17"/>
      <c r="Z213" s="17"/>
    </row>
    <row r="214" spans="1:26" ht="15.75" hidden="1" customHeight="1" x14ac:dyDescent="0.25">
      <c r="A214" s="46"/>
      <c r="B214" s="46"/>
      <c r="C214" s="47"/>
      <c r="D214" s="47"/>
      <c r="E214" s="47"/>
      <c r="F214" s="47"/>
      <c r="G214" s="47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6"/>
      <c r="U214" s="17"/>
      <c r="V214" s="17"/>
      <c r="W214" s="17"/>
      <c r="X214" s="17"/>
      <c r="Y214" s="17"/>
      <c r="Z214" s="17"/>
    </row>
    <row r="215" spans="1:26" ht="15.75" hidden="1" customHeight="1" x14ac:dyDescent="0.25">
      <c r="A215" s="46"/>
      <c r="B215" s="46"/>
      <c r="C215" s="47"/>
      <c r="D215" s="47"/>
      <c r="E215" s="47"/>
      <c r="F215" s="47"/>
      <c r="G215" s="47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6"/>
      <c r="U215" s="17"/>
      <c r="V215" s="17"/>
      <c r="W215" s="17"/>
      <c r="X215" s="17"/>
      <c r="Y215" s="17"/>
      <c r="Z215" s="17"/>
    </row>
    <row r="216" spans="1:26" ht="15.75" hidden="1" customHeight="1" x14ac:dyDescent="0.25">
      <c r="A216" s="46"/>
      <c r="B216" s="46"/>
      <c r="C216" s="47"/>
      <c r="D216" s="47"/>
      <c r="E216" s="47"/>
      <c r="F216" s="47"/>
      <c r="G216" s="47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6"/>
      <c r="U216" s="17"/>
      <c r="V216" s="17"/>
      <c r="W216" s="17"/>
      <c r="X216" s="17"/>
      <c r="Y216" s="17"/>
      <c r="Z216" s="17"/>
    </row>
    <row r="217" spans="1:26" ht="15.75" hidden="1" customHeight="1" x14ac:dyDescent="0.25">
      <c r="A217" s="46"/>
      <c r="B217" s="46"/>
      <c r="C217" s="47"/>
      <c r="D217" s="47"/>
      <c r="E217" s="47"/>
      <c r="F217" s="47"/>
      <c r="G217" s="47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6"/>
      <c r="U217" s="17"/>
      <c r="V217" s="17"/>
      <c r="W217" s="17"/>
      <c r="X217" s="17"/>
      <c r="Y217" s="17"/>
      <c r="Z217" s="17"/>
    </row>
    <row r="218" spans="1:26" ht="15.75" hidden="1" customHeight="1" x14ac:dyDescent="0.25">
      <c r="A218" s="46"/>
      <c r="B218" s="46"/>
      <c r="C218" s="47"/>
      <c r="D218" s="47"/>
      <c r="E218" s="47"/>
      <c r="F218" s="47"/>
      <c r="G218" s="47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6"/>
      <c r="U218" s="17"/>
      <c r="V218" s="17"/>
      <c r="W218" s="17"/>
      <c r="X218" s="17"/>
      <c r="Y218" s="17"/>
      <c r="Z218" s="17"/>
    </row>
    <row r="219" spans="1:26" ht="15.75" hidden="1" customHeight="1" x14ac:dyDescent="0.25">
      <c r="A219" s="46"/>
      <c r="B219" s="46"/>
      <c r="C219" s="47"/>
      <c r="D219" s="47"/>
      <c r="E219" s="47"/>
      <c r="F219" s="47"/>
      <c r="G219" s="47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6"/>
      <c r="U219" s="17"/>
      <c r="V219" s="17"/>
      <c r="W219" s="17"/>
      <c r="X219" s="17"/>
      <c r="Y219" s="17"/>
      <c r="Z219" s="17"/>
    </row>
    <row r="220" spans="1:26" ht="15.75" hidden="1" customHeight="1" x14ac:dyDescent="0.25">
      <c r="A220" s="46"/>
      <c r="B220" s="46"/>
      <c r="C220" s="47"/>
      <c r="D220" s="47"/>
      <c r="E220" s="47"/>
      <c r="F220" s="47"/>
      <c r="G220" s="47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6"/>
      <c r="U220" s="17"/>
      <c r="V220" s="17"/>
      <c r="W220" s="17"/>
      <c r="X220" s="17"/>
      <c r="Y220" s="17"/>
      <c r="Z220" s="17"/>
    </row>
    <row r="221" spans="1:26" ht="15.75" hidden="1" customHeight="1" x14ac:dyDescent="0.25">
      <c r="A221" s="46"/>
      <c r="B221" s="46"/>
      <c r="C221" s="47"/>
      <c r="D221" s="47"/>
      <c r="E221" s="47"/>
      <c r="F221" s="47"/>
      <c r="G221" s="47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6"/>
      <c r="U221" s="17"/>
      <c r="V221" s="17"/>
      <c r="W221" s="17"/>
      <c r="X221" s="17"/>
      <c r="Y221" s="17"/>
      <c r="Z221" s="17"/>
    </row>
    <row r="222" spans="1:26" ht="15.75" hidden="1" customHeight="1" x14ac:dyDescent="0.25">
      <c r="A222" s="46"/>
      <c r="B222" s="46"/>
      <c r="C222" s="47"/>
      <c r="D222" s="47"/>
      <c r="E222" s="47"/>
      <c r="F222" s="47"/>
      <c r="G222" s="47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6"/>
      <c r="U222" s="17"/>
      <c r="V222" s="17"/>
      <c r="W222" s="17"/>
      <c r="X222" s="17"/>
      <c r="Y222" s="17"/>
      <c r="Z222" s="17"/>
    </row>
    <row r="223" spans="1:26" ht="15.75" hidden="1" customHeight="1" x14ac:dyDescent="0.25">
      <c r="A223" s="46"/>
      <c r="B223" s="46"/>
      <c r="C223" s="47"/>
      <c r="D223" s="47"/>
      <c r="E223" s="47"/>
      <c r="F223" s="47"/>
      <c r="G223" s="47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6"/>
      <c r="U223" s="17"/>
      <c r="V223" s="17"/>
      <c r="W223" s="17"/>
      <c r="X223" s="17"/>
      <c r="Y223" s="17"/>
      <c r="Z223" s="17"/>
    </row>
    <row r="224" spans="1:26" ht="15.75" hidden="1" customHeight="1" x14ac:dyDescent="0.25">
      <c r="A224" s="46"/>
      <c r="B224" s="46"/>
      <c r="C224" s="47"/>
      <c r="D224" s="47"/>
      <c r="E224" s="47"/>
      <c r="F224" s="47"/>
      <c r="G224" s="47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6"/>
      <c r="U224" s="17"/>
      <c r="V224" s="17"/>
      <c r="W224" s="17"/>
      <c r="X224" s="17"/>
      <c r="Y224" s="17"/>
      <c r="Z224" s="17"/>
    </row>
    <row r="225" spans="1:26" ht="15.75" hidden="1" customHeight="1" x14ac:dyDescent="0.25">
      <c r="A225" s="46"/>
      <c r="B225" s="46"/>
      <c r="C225" s="47"/>
      <c r="D225" s="47"/>
      <c r="E225" s="47"/>
      <c r="F225" s="47"/>
      <c r="G225" s="47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6"/>
      <c r="U225" s="17"/>
      <c r="V225" s="17"/>
      <c r="W225" s="17"/>
      <c r="X225" s="17"/>
      <c r="Y225" s="17"/>
      <c r="Z225" s="17"/>
    </row>
    <row r="226" spans="1:26" ht="15.75" hidden="1" customHeight="1" x14ac:dyDescent="0.25">
      <c r="A226" s="46"/>
      <c r="B226" s="46"/>
      <c r="C226" s="47"/>
      <c r="D226" s="47"/>
      <c r="E226" s="47"/>
      <c r="F226" s="47"/>
      <c r="G226" s="47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6"/>
      <c r="U226" s="17"/>
      <c r="V226" s="17"/>
      <c r="W226" s="17"/>
      <c r="X226" s="17"/>
      <c r="Y226" s="17"/>
      <c r="Z226" s="17"/>
    </row>
    <row r="227" spans="1:26" ht="15.75" hidden="1" customHeight="1" x14ac:dyDescent="0.25">
      <c r="A227" s="46"/>
      <c r="B227" s="46"/>
      <c r="C227" s="47"/>
      <c r="D227" s="47"/>
      <c r="E227" s="47"/>
      <c r="F227" s="47"/>
      <c r="G227" s="47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6"/>
      <c r="U227" s="17"/>
      <c r="V227" s="17"/>
      <c r="W227" s="17"/>
      <c r="X227" s="17"/>
      <c r="Y227" s="17"/>
      <c r="Z227" s="17"/>
    </row>
    <row r="228" spans="1:26" ht="15.75" hidden="1" customHeight="1" x14ac:dyDescent="0.25">
      <c r="A228" s="46"/>
      <c r="B228" s="46"/>
      <c r="C228" s="47"/>
      <c r="D228" s="47"/>
      <c r="E228" s="47"/>
      <c r="F228" s="47"/>
      <c r="G228" s="47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6"/>
      <c r="U228" s="17"/>
      <c r="V228" s="17"/>
      <c r="W228" s="17"/>
      <c r="X228" s="17"/>
      <c r="Y228" s="17"/>
      <c r="Z228" s="17"/>
    </row>
    <row r="229" spans="1:26" ht="15.75" hidden="1" customHeight="1" x14ac:dyDescent="0.25">
      <c r="A229" s="46"/>
      <c r="B229" s="46"/>
      <c r="C229" s="47"/>
      <c r="D229" s="47"/>
      <c r="E229" s="47"/>
      <c r="F229" s="47"/>
      <c r="G229" s="47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6"/>
      <c r="U229" s="17"/>
      <c r="V229" s="17"/>
      <c r="W229" s="17"/>
      <c r="X229" s="17"/>
      <c r="Y229" s="17"/>
      <c r="Z229" s="17"/>
    </row>
    <row r="230" spans="1:26" ht="15.75" hidden="1" customHeight="1" x14ac:dyDescent="0.25">
      <c r="A230" s="46"/>
      <c r="B230" s="46"/>
      <c r="C230" s="47"/>
      <c r="D230" s="47"/>
      <c r="E230" s="47"/>
      <c r="F230" s="47"/>
      <c r="G230" s="47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6"/>
      <c r="U230" s="17"/>
      <c r="V230" s="17"/>
      <c r="W230" s="17"/>
      <c r="X230" s="17"/>
      <c r="Y230" s="17"/>
      <c r="Z230" s="17"/>
    </row>
    <row r="231" spans="1:26" ht="15.75" hidden="1" customHeight="1" x14ac:dyDescent="0.25">
      <c r="A231" s="46"/>
      <c r="B231" s="46"/>
      <c r="C231" s="47"/>
      <c r="D231" s="47"/>
      <c r="E231" s="47"/>
      <c r="F231" s="47"/>
      <c r="G231" s="47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6"/>
      <c r="U231" s="17"/>
      <c r="V231" s="17"/>
      <c r="W231" s="17"/>
      <c r="X231" s="17"/>
      <c r="Y231" s="17"/>
      <c r="Z231" s="17"/>
    </row>
    <row r="232" spans="1:26" ht="15.75" hidden="1" customHeight="1" x14ac:dyDescent="0.25">
      <c r="A232" s="46"/>
      <c r="B232" s="46"/>
      <c r="C232" s="47"/>
      <c r="D232" s="47"/>
      <c r="E232" s="47"/>
      <c r="F232" s="47"/>
      <c r="G232" s="47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6"/>
      <c r="U232" s="17"/>
      <c r="V232" s="17"/>
      <c r="W232" s="17"/>
      <c r="X232" s="17"/>
      <c r="Y232" s="17"/>
      <c r="Z232" s="17"/>
    </row>
    <row r="233" spans="1:26" ht="15.75" hidden="1" customHeight="1" x14ac:dyDescent="0.25">
      <c r="A233" s="46"/>
      <c r="B233" s="46"/>
      <c r="C233" s="47"/>
      <c r="D233" s="47"/>
      <c r="E233" s="47"/>
      <c r="F233" s="47"/>
      <c r="G233" s="47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6"/>
      <c r="U233" s="17"/>
      <c r="V233" s="17"/>
      <c r="W233" s="17"/>
      <c r="X233" s="17"/>
      <c r="Y233" s="17"/>
      <c r="Z233" s="17"/>
    </row>
    <row r="234" spans="1:26" ht="15.75" hidden="1" customHeight="1" x14ac:dyDescent="0.25">
      <c r="A234" s="46"/>
      <c r="B234" s="46"/>
      <c r="C234" s="47"/>
      <c r="D234" s="47"/>
      <c r="E234" s="47"/>
      <c r="F234" s="47"/>
      <c r="G234" s="47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6"/>
      <c r="U234" s="17"/>
      <c r="V234" s="17"/>
      <c r="W234" s="17"/>
      <c r="X234" s="17"/>
      <c r="Y234" s="17"/>
      <c r="Z234" s="17"/>
    </row>
    <row r="235" spans="1:26" ht="15.75" hidden="1" customHeight="1" x14ac:dyDescent="0.25">
      <c r="A235" s="46"/>
      <c r="B235" s="46"/>
      <c r="C235" s="47"/>
      <c r="D235" s="47"/>
      <c r="E235" s="47"/>
      <c r="F235" s="47"/>
      <c r="G235" s="47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6"/>
      <c r="U235" s="17"/>
      <c r="V235" s="17"/>
      <c r="W235" s="17"/>
      <c r="X235" s="17"/>
      <c r="Y235" s="17"/>
      <c r="Z235" s="17"/>
    </row>
    <row r="236" spans="1:26" ht="15.75" hidden="1" customHeight="1" x14ac:dyDescent="0.25">
      <c r="A236" s="46"/>
      <c r="B236" s="46"/>
      <c r="C236" s="47"/>
      <c r="D236" s="47"/>
      <c r="E236" s="47"/>
      <c r="F236" s="47"/>
      <c r="G236" s="47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6"/>
      <c r="U236" s="17"/>
      <c r="V236" s="17"/>
      <c r="W236" s="17"/>
      <c r="X236" s="17"/>
      <c r="Y236" s="17"/>
      <c r="Z236" s="17"/>
    </row>
    <row r="237" spans="1:26" ht="15.75" hidden="1" customHeight="1" x14ac:dyDescent="0.25">
      <c r="A237" s="46"/>
      <c r="B237" s="46"/>
      <c r="C237" s="47"/>
      <c r="D237" s="47"/>
      <c r="E237" s="47"/>
      <c r="F237" s="47"/>
      <c r="G237" s="47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6"/>
      <c r="U237" s="17"/>
      <c r="V237" s="17"/>
      <c r="W237" s="17"/>
      <c r="X237" s="17"/>
      <c r="Y237" s="17"/>
      <c r="Z237" s="17"/>
    </row>
    <row r="238" spans="1:26" ht="15.75" hidden="1" customHeight="1" x14ac:dyDescent="0.25">
      <c r="A238" s="46"/>
      <c r="B238" s="46"/>
      <c r="C238" s="47"/>
      <c r="D238" s="47"/>
      <c r="E238" s="47"/>
      <c r="F238" s="47"/>
      <c r="G238" s="47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6"/>
      <c r="U238" s="17"/>
      <c r="V238" s="17"/>
      <c r="W238" s="17"/>
      <c r="X238" s="17"/>
      <c r="Y238" s="17"/>
      <c r="Z238" s="17"/>
    </row>
    <row r="239" spans="1:26" ht="15.75" hidden="1" customHeight="1" x14ac:dyDescent="0.25">
      <c r="A239" s="46"/>
      <c r="B239" s="46"/>
      <c r="C239" s="47"/>
      <c r="D239" s="47"/>
      <c r="E239" s="47"/>
      <c r="F239" s="47"/>
      <c r="G239" s="47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6"/>
      <c r="U239" s="17"/>
      <c r="V239" s="17"/>
      <c r="W239" s="17"/>
      <c r="X239" s="17"/>
      <c r="Y239" s="17"/>
      <c r="Z239" s="17"/>
    </row>
    <row r="240" spans="1:26" ht="15.75" hidden="1" customHeight="1" x14ac:dyDescent="0.25">
      <c r="A240" s="46"/>
      <c r="B240" s="46"/>
      <c r="C240" s="47"/>
      <c r="D240" s="47"/>
      <c r="E240" s="47"/>
      <c r="F240" s="47"/>
      <c r="G240" s="47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6"/>
      <c r="U240" s="17"/>
      <c r="V240" s="17"/>
      <c r="W240" s="17"/>
      <c r="X240" s="17"/>
      <c r="Y240" s="17"/>
      <c r="Z240" s="17"/>
    </row>
    <row r="241" spans="1:26" ht="15.75" hidden="1" customHeight="1" x14ac:dyDescent="0.25">
      <c r="A241" s="46"/>
      <c r="B241" s="46"/>
      <c r="C241" s="47"/>
      <c r="D241" s="47"/>
      <c r="E241" s="47"/>
      <c r="F241" s="47"/>
      <c r="G241" s="47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6"/>
      <c r="U241" s="17"/>
      <c r="V241" s="17"/>
      <c r="W241" s="17"/>
      <c r="X241" s="17"/>
      <c r="Y241" s="17"/>
      <c r="Z241" s="17"/>
    </row>
    <row r="242" spans="1:26" ht="15.75" hidden="1" customHeight="1" x14ac:dyDescent="0.25">
      <c r="A242" s="46"/>
      <c r="B242" s="46"/>
      <c r="C242" s="47"/>
      <c r="D242" s="47"/>
      <c r="E242" s="47"/>
      <c r="F242" s="47"/>
      <c r="G242" s="47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6"/>
      <c r="U242" s="17"/>
      <c r="V242" s="17"/>
      <c r="W242" s="17"/>
      <c r="X242" s="17"/>
      <c r="Y242" s="17"/>
      <c r="Z242" s="17"/>
    </row>
    <row r="243" spans="1:26" ht="15.75" hidden="1" customHeight="1" x14ac:dyDescent="0.25">
      <c r="A243" s="46"/>
      <c r="B243" s="46"/>
      <c r="C243" s="47"/>
      <c r="D243" s="47"/>
      <c r="E243" s="47"/>
      <c r="F243" s="47"/>
      <c r="G243" s="47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6"/>
      <c r="U243" s="17"/>
      <c r="V243" s="17"/>
      <c r="W243" s="17"/>
      <c r="X243" s="17"/>
      <c r="Y243" s="17"/>
      <c r="Z243" s="17"/>
    </row>
    <row r="244" spans="1:26" ht="15.75" hidden="1" customHeight="1" x14ac:dyDescent="0.25">
      <c r="A244" s="46"/>
      <c r="B244" s="46"/>
      <c r="C244" s="47"/>
      <c r="D244" s="47"/>
      <c r="E244" s="47"/>
      <c r="F244" s="47"/>
      <c r="G244" s="47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6"/>
      <c r="U244" s="17"/>
      <c r="V244" s="17"/>
      <c r="W244" s="17"/>
      <c r="X244" s="17"/>
      <c r="Y244" s="17"/>
      <c r="Z244" s="17"/>
    </row>
    <row r="245" spans="1:26" ht="15.75" hidden="1" customHeight="1" x14ac:dyDescent="0.25">
      <c r="A245" s="46"/>
      <c r="B245" s="46"/>
      <c r="C245" s="47"/>
      <c r="D245" s="47"/>
      <c r="E245" s="47"/>
      <c r="F245" s="47"/>
      <c r="G245" s="47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6"/>
      <c r="U245" s="17"/>
      <c r="V245" s="17"/>
      <c r="W245" s="17"/>
      <c r="X245" s="17"/>
      <c r="Y245" s="17"/>
      <c r="Z245" s="17"/>
    </row>
    <row r="246" spans="1:26" ht="15.75" hidden="1" customHeight="1" x14ac:dyDescent="0.25">
      <c r="A246" s="46"/>
      <c r="B246" s="46"/>
      <c r="C246" s="47"/>
      <c r="D246" s="47"/>
      <c r="E246" s="47"/>
      <c r="F246" s="47"/>
      <c r="G246" s="47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6"/>
      <c r="U246" s="17"/>
      <c r="V246" s="17"/>
      <c r="W246" s="17"/>
      <c r="X246" s="17"/>
      <c r="Y246" s="17"/>
      <c r="Z246" s="17"/>
    </row>
    <row r="247" spans="1:26" ht="15.75" hidden="1" customHeight="1" x14ac:dyDescent="0.25">
      <c r="A247" s="46"/>
      <c r="B247" s="46"/>
      <c r="C247" s="47"/>
      <c r="D247" s="47"/>
      <c r="E247" s="47"/>
      <c r="F247" s="47"/>
      <c r="G247" s="47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6"/>
      <c r="U247" s="17"/>
      <c r="V247" s="17"/>
      <c r="W247" s="17"/>
      <c r="X247" s="17"/>
      <c r="Y247" s="17"/>
      <c r="Z247" s="17"/>
    </row>
    <row r="248" spans="1:26" ht="15.75" hidden="1" customHeight="1" x14ac:dyDescent="0.25">
      <c r="A248" s="46"/>
      <c r="B248" s="46"/>
      <c r="C248" s="47"/>
      <c r="D248" s="47"/>
      <c r="E248" s="47"/>
      <c r="F248" s="47"/>
      <c r="G248" s="47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6"/>
      <c r="U248" s="17"/>
      <c r="V248" s="17"/>
      <c r="W248" s="17"/>
      <c r="X248" s="17"/>
      <c r="Y248" s="17"/>
      <c r="Z248" s="17"/>
    </row>
    <row r="249" spans="1:26" ht="15.75" hidden="1" customHeight="1" x14ac:dyDescent="0.25">
      <c r="A249" s="46"/>
      <c r="B249" s="46"/>
      <c r="C249" s="47"/>
      <c r="D249" s="47"/>
      <c r="E249" s="47"/>
      <c r="F249" s="47"/>
      <c r="G249" s="47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6"/>
      <c r="U249" s="17"/>
      <c r="V249" s="17"/>
      <c r="W249" s="17"/>
      <c r="X249" s="17"/>
      <c r="Y249" s="17"/>
      <c r="Z249" s="17"/>
    </row>
    <row r="250" spans="1:26" ht="15.75" hidden="1" customHeight="1" x14ac:dyDescent="0.25">
      <c r="A250" s="46"/>
      <c r="B250" s="46"/>
      <c r="C250" s="47"/>
      <c r="D250" s="47"/>
      <c r="E250" s="47"/>
      <c r="F250" s="47"/>
      <c r="G250" s="47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6"/>
      <c r="U250" s="17"/>
      <c r="V250" s="17"/>
      <c r="W250" s="17"/>
      <c r="X250" s="17"/>
      <c r="Y250" s="17"/>
      <c r="Z250" s="17"/>
    </row>
    <row r="251" spans="1:26" ht="15.75" hidden="1" customHeight="1" x14ac:dyDescent="0.25">
      <c r="A251" s="46"/>
      <c r="B251" s="46"/>
      <c r="C251" s="47"/>
      <c r="D251" s="47"/>
      <c r="E251" s="47"/>
      <c r="F251" s="47"/>
      <c r="G251" s="47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6"/>
      <c r="U251" s="17"/>
      <c r="V251" s="17"/>
      <c r="W251" s="17"/>
      <c r="X251" s="17"/>
      <c r="Y251" s="17"/>
      <c r="Z251" s="17"/>
    </row>
    <row r="252" spans="1:26" ht="15.75" hidden="1" customHeight="1" x14ac:dyDescent="0.25">
      <c r="A252" s="46"/>
      <c r="B252" s="46"/>
      <c r="C252" s="47"/>
      <c r="D252" s="47"/>
      <c r="E252" s="47"/>
      <c r="F252" s="47"/>
      <c r="G252" s="47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6"/>
      <c r="U252" s="17"/>
      <c r="V252" s="17"/>
      <c r="W252" s="17"/>
      <c r="X252" s="17"/>
      <c r="Y252" s="17"/>
      <c r="Z252" s="17"/>
    </row>
    <row r="253" spans="1:26" ht="15.75" hidden="1" customHeight="1" x14ac:dyDescent="0.25">
      <c r="A253" s="46"/>
      <c r="B253" s="46"/>
      <c r="C253" s="47"/>
      <c r="D253" s="47"/>
      <c r="E253" s="47"/>
      <c r="F253" s="47"/>
      <c r="G253" s="47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6"/>
      <c r="U253" s="17"/>
      <c r="V253" s="17"/>
      <c r="W253" s="17"/>
      <c r="X253" s="17"/>
      <c r="Y253" s="17"/>
      <c r="Z253" s="17"/>
    </row>
    <row r="254" spans="1:26" ht="15.75" hidden="1" customHeight="1" x14ac:dyDescent="0.25">
      <c r="A254" s="46"/>
      <c r="B254" s="46"/>
      <c r="C254" s="47"/>
      <c r="D254" s="47"/>
      <c r="E254" s="47"/>
      <c r="F254" s="47"/>
      <c r="G254" s="47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6"/>
      <c r="U254" s="17"/>
      <c r="V254" s="17"/>
      <c r="W254" s="17"/>
      <c r="X254" s="17"/>
      <c r="Y254" s="17"/>
      <c r="Z254" s="17"/>
    </row>
    <row r="255" spans="1:26" ht="15.75" hidden="1" customHeight="1" x14ac:dyDescent="0.25">
      <c r="A255" s="46"/>
      <c r="B255" s="46"/>
      <c r="C255" s="47"/>
      <c r="D255" s="47"/>
      <c r="E255" s="47"/>
      <c r="F255" s="47"/>
      <c r="G255" s="47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6"/>
      <c r="U255" s="17"/>
      <c r="V255" s="17"/>
      <c r="W255" s="17"/>
      <c r="X255" s="17"/>
      <c r="Y255" s="17"/>
      <c r="Z255" s="17"/>
    </row>
    <row r="256" spans="1:26" ht="15.75" hidden="1" customHeight="1" x14ac:dyDescent="0.25">
      <c r="A256" s="46"/>
      <c r="B256" s="46"/>
      <c r="C256" s="47"/>
      <c r="D256" s="47"/>
      <c r="E256" s="47"/>
      <c r="F256" s="47"/>
      <c r="G256" s="47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6"/>
      <c r="U256" s="17"/>
      <c r="V256" s="17"/>
      <c r="W256" s="17"/>
      <c r="X256" s="17"/>
      <c r="Y256" s="17"/>
      <c r="Z256" s="17"/>
    </row>
    <row r="257" spans="1:26" ht="15.75" hidden="1" customHeight="1" x14ac:dyDescent="0.25">
      <c r="A257" s="46"/>
      <c r="B257" s="46"/>
      <c r="C257" s="47"/>
      <c r="D257" s="47"/>
      <c r="E257" s="47"/>
      <c r="F257" s="47"/>
      <c r="G257" s="47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6"/>
      <c r="U257" s="17"/>
      <c r="V257" s="17"/>
      <c r="W257" s="17"/>
      <c r="X257" s="17"/>
      <c r="Y257" s="17"/>
      <c r="Z257" s="17"/>
    </row>
    <row r="258" spans="1:26" ht="15.75" hidden="1" customHeight="1" x14ac:dyDescent="0.2"/>
    <row r="259" spans="1:26" ht="15.75" hidden="1" customHeight="1" x14ac:dyDescent="0.2"/>
    <row r="260" spans="1:26" ht="15.75" hidden="1" customHeight="1" x14ac:dyDescent="0.2"/>
    <row r="261" spans="1:26" ht="15.75" hidden="1" customHeight="1" x14ac:dyDescent="0.2"/>
    <row r="262" spans="1:26" ht="15.75" hidden="1" customHeight="1" x14ac:dyDescent="0.2"/>
    <row r="263" spans="1:26" ht="15.75" hidden="1" customHeight="1" x14ac:dyDescent="0.2"/>
    <row r="264" spans="1:26" ht="15.75" hidden="1" customHeight="1" x14ac:dyDescent="0.2"/>
    <row r="265" spans="1:26" ht="15.75" hidden="1" customHeight="1" x14ac:dyDescent="0.2"/>
    <row r="266" spans="1:26" ht="15.75" hidden="1" customHeight="1" x14ac:dyDescent="0.2"/>
    <row r="267" spans="1:26" ht="15.75" hidden="1" customHeight="1" x14ac:dyDescent="0.2"/>
    <row r="268" spans="1:26" ht="15.75" hidden="1" customHeight="1" x14ac:dyDescent="0.2"/>
    <row r="269" spans="1:26" ht="15.75" hidden="1" customHeight="1" x14ac:dyDescent="0.2"/>
    <row r="270" spans="1:26" ht="15.75" hidden="1" customHeight="1" x14ac:dyDescent="0.2"/>
    <row r="271" spans="1:26" ht="15.75" hidden="1" customHeight="1" x14ac:dyDescent="0.2"/>
    <row r="272" spans="1:26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21" customWidth="1"/>
    <col min="2" max="2" width="8.42578125" customWidth="1"/>
    <col min="3" max="3" width="12" customWidth="1"/>
    <col min="4" max="4" width="11.85546875" customWidth="1"/>
    <col min="5" max="5" width="21" customWidth="1"/>
    <col min="6" max="7" width="13.28515625" customWidth="1"/>
    <col min="8" max="8" width="18" customWidth="1"/>
    <col min="9" max="23" width="14.42578125" hidden="1" customWidth="1"/>
  </cols>
  <sheetData>
    <row r="1" spans="1:23" ht="15.75" x14ac:dyDescent="0.2">
      <c r="A1" s="205" t="s">
        <v>0</v>
      </c>
      <c r="B1" s="205" t="s">
        <v>1</v>
      </c>
      <c r="C1" s="207" t="s">
        <v>4</v>
      </c>
      <c r="D1" s="208" t="s">
        <v>115</v>
      </c>
      <c r="E1" s="210" t="s">
        <v>116</v>
      </c>
      <c r="F1" s="211"/>
      <c r="G1" s="211"/>
      <c r="H1" s="212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31.5" x14ac:dyDescent="0.2">
      <c r="A2" s="206"/>
      <c r="B2" s="206"/>
      <c r="C2" s="206"/>
      <c r="D2" s="209"/>
      <c r="E2" s="49" t="s">
        <v>117</v>
      </c>
      <c r="F2" s="49" t="s">
        <v>118</v>
      </c>
      <c r="G2" s="50" t="s">
        <v>119</v>
      </c>
      <c r="H2" s="51" t="s">
        <v>120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8" customHeight="1" x14ac:dyDescent="0.2">
      <c r="A3" s="52" t="s">
        <v>7</v>
      </c>
      <c r="B3" s="53" t="s">
        <v>8</v>
      </c>
      <c r="C3" s="54">
        <f t="shared" ref="C3:C54" si="0">(H3)</f>
        <v>1.5505638423975818</v>
      </c>
      <c r="D3" s="55">
        <f t="shared" ref="D3:D54" si="1">RANK(C3, $C$3:$C$54)</f>
        <v>44</v>
      </c>
      <c r="E3" s="56">
        <v>2.13</v>
      </c>
      <c r="F3" s="57">
        <v>37.049999999999997</v>
      </c>
      <c r="G3" s="58">
        <f t="shared" ref="G3:G54" si="2">E3/F3</f>
        <v>5.7489878542510121E-2</v>
      </c>
      <c r="H3" s="59">
        <f t="shared" ref="H3:H54" si="3">100*(G3-$G$57)/($G$56-$G$57)</f>
        <v>1.5505638423975818</v>
      </c>
      <c r="I3" s="60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8" customHeight="1" x14ac:dyDescent="0.2">
      <c r="A4" s="52" t="s">
        <v>9</v>
      </c>
      <c r="B4" s="53" t="s">
        <v>10</v>
      </c>
      <c r="C4" s="54">
        <f t="shared" si="0"/>
        <v>69.237663780952957</v>
      </c>
      <c r="D4" s="53">
        <f t="shared" si="1"/>
        <v>4</v>
      </c>
      <c r="E4" s="61">
        <v>10.85</v>
      </c>
      <c r="F4" s="62">
        <v>39.26</v>
      </c>
      <c r="G4" s="63">
        <f t="shared" si="2"/>
        <v>0.2763627101375446</v>
      </c>
      <c r="H4" s="59">
        <f t="shared" si="3"/>
        <v>69.237663780952957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8" customHeight="1" x14ac:dyDescent="0.2">
      <c r="A5" s="52" t="s">
        <v>11</v>
      </c>
      <c r="B5" s="53" t="s">
        <v>12</v>
      </c>
      <c r="C5" s="54">
        <f t="shared" si="0"/>
        <v>66.928916205301391</v>
      </c>
      <c r="D5" s="53">
        <f t="shared" si="1"/>
        <v>6</v>
      </c>
      <c r="E5" s="61">
        <v>10.85</v>
      </c>
      <c r="F5" s="62">
        <v>40.35</v>
      </c>
      <c r="G5" s="63">
        <f t="shared" si="2"/>
        <v>0.26889714993804209</v>
      </c>
      <c r="H5" s="59">
        <f t="shared" si="3"/>
        <v>66.928916205301391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8" customHeight="1" x14ac:dyDescent="0.2">
      <c r="A6" s="52" t="s">
        <v>13</v>
      </c>
      <c r="B6" s="53" t="s">
        <v>14</v>
      </c>
      <c r="C6" s="54">
        <f t="shared" si="0"/>
        <v>6.2146773473041197</v>
      </c>
      <c r="D6" s="53">
        <f t="shared" si="1"/>
        <v>32</v>
      </c>
      <c r="E6" s="61">
        <v>2.63</v>
      </c>
      <c r="F6" s="62">
        <v>36.24</v>
      </c>
      <c r="G6" s="63">
        <f t="shared" si="2"/>
        <v>7.2571743929359819E-2</v>
      </c>
      <c r="H6" s="59">
        <f t="shared" si="3"/>
        <v>6.2146773473041197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8" customHeight="1" x14ac:dyDescent="0.2">
      <c r="A7" s="52" t="s">
        <v>15</v>
      </c>
      <c r="B7" s="53" t="s">
        <v>16</v>
      </c>
      <c r="C7" s="54">
        <f t="shared" si="0"/>
        <v>89.797363921816142</v>
      </c>
      <c r="D7" s="53">
        <f t="shared" si="1"/>
        <v>2</v>
      </c>
      <c r="E7" s="61">
        <v>15.5</v>
      </c>
      <c r="F7" s="62">
        <v>45.21</v>
      </c>
      <c r="G7" s="63">
        <f t="shared" si="2"/>
        <v>0.34284450342844502</v>
      </c>
      <c r="H7" s="59">
        <f t="shared" si="3"/>
        <v>89.797363921816142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8" customHeight="1" x14ac:dyDescent="0.2">
      <c r="A8" s="52" t="s">
        <v>17</v>
      </c>
      <c r="B8" s="53" t="s">
        <v>18</v>
      </c>
      <c r="C8" s="54">
        <f t="shared" si="0"/>
        <v>61.248906486074645</v>
      </c>
      <c r="D8" s="53">
        <f t="shared" si="1"/>
        <v>9</v>
      </c>
      <c r="E8" s="61">
        <v>10.63</v>
      </c>
      <c r="F8" s="62">
        <v>42.43</v>
      </c>
      <c r="G8" s="63">
        <f t="shared" si="2"/>
        <v>0.25053028517558334</v>
      </c>
      <c r="H8" s="59">
        <f t="shared" si="3"/>
        <v>61.248906486074645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8" customHeight="1" x14ac:dyDescent="0.2">
      <c r="A9" s="52" t="s">
        <v>19</v>
      </c>
      <c r="B9" s="53" t="s">
        <v>20</v>
      </c>
      <c r="C9" s="54">
        <f t="shared" si="0"/>
        <v>32.913228372361203</v>
      </c>
      <c r="D9" s="53">
        <f t="shared" si="1"/>
        <v>18</v>
      </c>
      <c r="E9" s="61">
        <v>6.38</v>
      </c>
      <c r="F9" s="62">
        <v>40.15</v>
      </c>
      <c r="G9" s="63">
        <f t="shared" si="2"/>
        <v>0.15890410958904111</v>
      </c>
      <c r="H9" s="59">
        <f t="shared" si="3"/>
        <v>32.913228372361203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8" customHeight="1" x14ac:dyDescent="0.2">
      <c r="A10" s="52" t="s">
        <v>21</v>
      </c>
      <c r="B10" s="53" t="s">
        <v>22</v>
      </c>
      <c r="C10" s="54">
        <f t="shared" si="0"/>
        <v>1.4545743536342119</v>
      </c>
      <c r="D10" s="53">
        <f t="shared" si="1"/>
        <v>46</v>
      </c>
      <c r="E10" s="61">
        <v>2.23</v>
      </c>
      <c r="F10" s="62">
        <v>39</v>
      </c>
      <c r="G10" s="63">
        <f t="shared" si="2"/>
        <v>5.7179487179487176E-2</v>
      </c>
      <c r="H10" s="59">
        <f t="shared" si="3"/>
        <v>1.4545743536342119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ht="18" customHeight="1" x14ac:dyDescent="0.2">
      <c r="A11" s="52" t="s">
        <v>23</v>
      </c>
      <c r="B11" s="53" t="s">
        <v>24</v>
      </c>
      <c r="C11" s="54">
        <f t="shared" si="0"/>
        <v>40.076255079902417</v>
      </c>
      <c r="D11" s="53">
        <f t="shared" si="1"/>
        <v>14</v>
      </c>
      <c r="E11" s="61">
        <v>8</v>
      </c>
      <c r="F11" s="62">
        <v>43.94</v>
      </c>
      <c r="G11" s="63">
        <f t="shared" si="2"/>
        <v>0.18206645425580337</v>
      </c>
      <c r="H11" s="59">
        <f t="shared" si="3"/>
        <v>40.076255079902417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8" customHeight="1" x14ac:dyDescent="0.2">
      <c r="A12" s="52" t="s">
        <v>25</v>
      </c>
      <c r="B12" s="53" t="s">
        <v>26</v>
      </c>
      <c r="C12" s="54">
        <f t="shared" si="0"/>
        <v>46.984747560931957</v>
      </c>
      <c r="D12" s="53">
        <f t="shared" si="1"/>
        <v>12</v>
      </c>
      <c r="E12" s="61">
        <v>7.98</v>
      </c>
      <c r="F12" s="62">
        <v>39.04</v>
      </c>
      <c r="G12" s="63">
        <f t="shared" si="2"/>
        <v>0.20440573770491804</v>
      </c>
      <c r="H12" s="59">
        <f t="shared" si="3"/>
        <v>46.984747560931957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8" customHeight="1" x14ac:dyDescent="0.2">
      <c r="A13" s="52" t="s">
        <v>27</v>
      </c>
      <c r="B13" s="53" t="s">
        <v>28</v>
      </c>
      <c r="C13" s="54">
        <f t="shared" si="0"/>
        <v>0.9076735574097835</v>
      </c>
      <c r="D13" s="53">
        <f t="shared" si="1"/>
        <v>49</v>
      </c>
      <c r="E13" s="61">
        <v>2.13</v>
      </c>
      <c r="F13" s="62">
        <v>38.44</v>
      </c>
      <c r="G13" s="63">
        <f t="shared" si="2"/>
        <v>5.5411030176899065E-2</v>
      </c>
      <c r="H13" s="59">
        <f t="shared" si="3"/>
        <v>0.9076735574097835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8" customHeight="1" x14ac:dyDescent="0.2">
      <c r="A14" s="52" t="s">
        <v>29</v>
      </c>
      <c r="B14" s="53" t="s">
        <v>30</v>
      </c>
      <c r="C14" s="54">
        <f t="shared" si="0"/>
        <v>55.388146670547961</v>
      </c>
      <c r="D14" s="53">
        <f t="shared" si="1"/>
        <v>10</v>
      </c>
      <c r="E14" s="61">
        <v>11</v>
      </c>
      <c r="F14" s="62">
        <v>47.5</v>
      </c>
      <c r="G14" s="63">
        <f t="shared" si="2"/>
        <v>0.23157894736842105</v>
      </c>
      <c r="H14" s="59">
        <f t="shared" si="3"/>
        <v>55.388146670547961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t="18" customHeight="1" x14ac:dyDescent="0.2">
      <c r="A15" s="52" t="s">
        <v>31</v>
      </c>
      <c r="B15" s="53" t="s">
        <v>32</v>
      </c>
      <c r="C15" s="54">
        <f t="shared" si="0"/>
        <v>10.659724670697141</v>
      </c>
      <c r="D15" s="53">
        <f t="shared" si="1"/>
        <v>28</v>
      </c>
      <c r="E15" s="61">
        <v>3.35</v>
      </c>
      <c r="F15" s="62">
        <v>38.53</v>
      </c>
      <c r="G15" s="63">
        <f t="shared" si="2"/>
        <v>8.6945237477290424E-2</v>
      </c>
      <c r="H15" s="59">
        <f t="shared" si="3"/>
        <v>10.659724670697141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18" customHeight="1" x14ac:dyDescent="0.2">
      <c r="A16" s="52" t="s">
        <v>33</v>
      </c>
      <c r="B16" s="53" t="s">
        <v>34</v>
      </c>
      <c r="C16" s="54">
        <f t="shared" si="0"/>
        <v>45.134503467722411</v>
      </c>
      <c r="D16" s="53">
        <f t="shared" si="1"/>
        <v>13</v>
      </c>
      <c r="E16" s="61">
        <v>7.8</v>
      </c>
      <c r="F16" s="62">
        <v>39.31</v>
      </c>
      <c r="G16" s="63">
        <f t="shared" si="2"/>
        <v>0.19842279318239633</v>
      </c>
      <c r="H16" s="59">
        <f t="shared" si="3"/>
        <v>45.134503467722411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8" customHeight="1" x14ac:dyDescent="0.2">
      <c r="A17" s="52" t="s">
        <v>35</v>
      </c>
      <c r="B17" s="53" t="s">
        <v>36</v>
      </c>
      <c r="C17" s="54">
        <f t="shared" si="0"/>
        <v>1.7054578054916356</v>
      </c>
      <c r="D17" s="53">
        <f t="shared" si="1"/>
        <v>42</v>
      </c>
      <c r="E17" s="61">
        <v>2.13</v>
      </c>
      <c r="F17" s="62">
        <v>36.729999999999997</v>
      </c>
      <c r="G17" s="63">
        <f t="shared" si="2"/>
        <v>5.7990743261638993E-2</v>
      </c>
      <c r="H17" s="59">
        <f t="shared" si="3"/>
        <v>1.7054578054916356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8" customHeight="1" x14ac:dyDescent="0.2">
      <c r="A18" s="52" t="s">
        <v>37</v>
      </c>
      <c r="B18" s="53" t="s">
        <v>38</v>
      </c>
      <c r="C18" s="54">
        <f t="shared" si="0"/>
        <v>20.377109180689555</v>
      </c>
      <c r="D18" s="53">
        <f t="shared" si="1"/>
        <v>24</v>
      </c>
      <c r="E18" s="61">
        <v>4.3499999999999996</v>
      </c>
      <c r="F18" s="62">
        <v>36.75</v>
      </c>
      <c r="G18" s="63">
        <f t="shared" si="2"/>
        <v>0.1183673469387755</v>
      </c>
      <c r="H18" s="59">
        <f t="shared" si="3"/>
        <v>20.377109180689555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8" customHeight="1" x14ac:dyDescent="0.2">
      <c r="A19" s="52" t="s">
        <v>39</v>
      </c>
      <c r="B19" s="53" t="s">
        <v>40</v>
      </c>
      <c r="C19" s="54">
        <f t="shared" si="0"/>
        <v>1.7397013179442762</v>
      </c>
      <c r="D19" s="53">
        <f t="shared" si="1"/>
        <v>41</v>
      </c>
      <c r="E19" s="61">
        <v>2.13</v>
      </c>
      <c r="F19" s="62">
        <v>36.659999999999997</v>
      </c>
      <c r="G19" s="63">
        <f t="shared" si="2"/>
        <v>5.8101472995090019E-2</v>
      </c>
      <c r="H19" s="59">
        <f t="shared" si="3"/>
        <v>1.7397013179442762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8" customHeight="1" x14ac:dyDescent="0.2">
      <c r="A20" s="52" t="s">
        <v>41</v>
      </c>
      <c r="B20" s="53" t="s">
        <v>42</v>
      </c>
      <c r="C20" s="54">
        <f t="shared" si="0"/>
        <v>1.988153477470491</v>
      </c>
      <c r="D20" s="53">
        <f t="shared" si="1"/>
        <v>38</v>
      </c>
      <c r="E20" s="61">
        <v>2.13</v>
      </c>
      <c r="F20" s="62">
        <v>36.159999999999997</v>
      </c>
      <c r="G20" s="63">
        <f t="shared" si="2"/>
        <v>5.8904867256637169E-2</v>
      </c>
      <c r="H20" s="59">
        <f t="shared" si="3"/>
        <v>1.988153477470491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8" customHeight="1" x14ac:dyDescent="0.2">
      <c r="A21" s="52" t="s">
        <v>43</v>
      </c>
      <c r="B21" s="53" t="s">
        <v>44</v>
      </c>
      <c r="C21" s="54">
        <f t="shared" si="0"/>
        <v>1.5601662851204467</v>
      </c>
      <c r="D21" s="53">
        <f t="shared" si="1"/>
        <v>43</v>
      </c>
      <c r="E21" s="61">
        <v>2.13</v>
      </c>
      <c r="F21" s="62">
        <v>37.03</v>
      </c>
      <c r="G21" s="63">
        <f t="shared" si="2"/>
        <v>5.7520928976505528E-2</v>
      </c>
      <c r="H21" s="59">
        <f t="shared" si="3"/>
        <v>1.5601662851204467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8" customHeight="1" x14ac:dyDescent="0.2">
      <c r="A22" s="52" t="s">
        <v>45</v>
      </c>
      <c r="B22" s="53" t="s">
        <v>46</v>
      </c>
      <c r="C22" s="54">
        <f t="shared" si="0"/>
        <v>40.058803768539136</v>
      </c>
      <c r="D22" s="53">
        <f t="shared" si="1"/>
        <v>15</v>
      </c>
      <c r="E22" s="61">
        <v>6.9</v>
      </c>
      <c r="F22" s="62">
        <v>37.909999999999997</v>
      </c>
      <c r="G22" s="63">
        <f t="shared" si="2"/>
        <v>0.1820100237404379</v>
      </c>
      <c r="H22" s="59">
        <f t="shared" si="3"/>
        <v>40.058803768539136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8" customHeight="1" x14ac:dyDescent="0.2">
      <c r="A23" s="52" t="s">
        <v>47</v>
      </c>
      <c r="B23" s="53" t="s">
        <v>48</v>
      </c>
      <c r="C23" s="54">
        <f t="shared" si="0"/>
        <v>10.861137380765454</v>
      </c>
      <c r="D23" s="53">
        <f t="shared" si="1"/>
        <v>27</v>
      </c>
      <c r="E23" s="61">
        <v>3.63</v>
      </c>
      <c r="F23" s="62">
        <v>41.44</v>
      </c>
      <c r="G23" s="63">
        <f t="shared" si="2"/>
        <v>8.7596525096525102E-2</v>
      </c>
      <c r="H23" s="59">
        <f t="shared" si="3"/>
        <v>10.861137380765454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8" customHeight="1" x14ac:dyDescent="0.2">
      <c r="A24" s="52" t="s">
        <v>49</v>
      </c>
      <c r="B24" s="53" t="s">
        <v>50</v>
      </c>
      <c r="C24" s="54">
        <f t="shared" si="0"/>
        <v>31.649126723595177</v>
      </c>
      <c r="D24" s="53">
        <f t="shared" si="1"/>
        <v>19</v>
      </c>
      <c r="E24" s="61">
        <v>6.75</v>
      </c>
      <c r="F24" s="62">
        <v>43.6</v>
      </c>
      <c r="G24" s="63">
        <f t="shared" si="2"/>
        <v>0.15481651376146788</v>
      </c>
      <c r="H24" s="59">
        <f t="shared" si="3"/>
        <v>31.649126723595177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18" customHeight="1" x14ac:dyDescent="0.2">
      <c r="A25" s="52" t="s">
        <v>51</v>
      </c>
      <c r="B25" s="53" t="s">
        <v>52</v>
      </c>
      <c r="C25" s="54">
        <f t="shared" si="0"/>
        <v>16.405108398716589</v>
      </c>
      <c r="D25" s="53">
        <f t="shared" si="1"/>
        <v>25</v>
      </c>
      <c r="E25" s="61">
        <v>3.84</v>
      </c>
      <c r="F25" s="62">
        <v>36.39</v>
      </c>
      <c r="G25" s="63">
        <f t="shared" si="2"/>
        <v>0.10552349546578729</v>
      </c>
      <c r="H25" s="59">
        <f t="shared" si="3"/>
        <v>16.405108398716589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8" customHeight="1" x14ac:dyDescent="0.2">
      <c r="A26" s="52" t="s">
        <v>53</v>
      </c>
      <c r="B26" s="53" t="s">
        <v>54</v>
      </c>
      <c r="C26" s="54">
        <f t="shared" si="0"/>
        <v>68.814233841833769</v>
      </c>
      <c r="D26" s="53">
        <f t="shared" si="1"/>
        <v>5</v>
      </c>
      <c r="E26" s="61">
        <v>10.59</v>
      </c>
      <c r="F26" s="62">
        <v>38.51</v>
      </c>
      <c r="G26" s="63">
        <f t="shared" si="2"/>
        <v>0.27499350817969359</v>
      </c>
      <c r="H26" s="59">
        <f t="shared" si="3"/>
        <v>68.814233841833769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8" customHeight="1" x14ac:dyDescent="0.2">
      <c r="A27" s="52" t="s">
        <v>55</v>
      </c>
      <c r="B27" s="53" t="s">
        <v>56</v>
      </c>
      <c r="C27" s="54">
        <f t="shared" si="0"/>
        <v>1.9279004046927752</v>
      </c>
      <c r="D27" s="53">
        <f t="shared" si="1"/>
        <v>39</v>
      </c>
      <c r="E27" s="61">
        <v>2.13</v>
      </c>
      <c r="F27" s="62">
        <v>36.28</v>
      </c>
      <c r="G27" s="63">
        <f t="shared" si="2"/>
        <v>5.8710033076074968E-2</v>
      </c>
      <c r="H27" s="59">
        <f t="shared" si="3"/>
        <v>1.9279004046927752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8" customHeight="1" x14ac:dyDescent="0.2">
      <c r="A28" s="52" t="s">
        <v>57</v>
      </c>
      <c r="B28" s="53" t="s">
        <v>58</v>
      </c>
      <c r="C28" s="54">
        <f t="shared" si="0"/>
        <v>33.384436658555252</v>
      </c>
      <c r="D28" s="53">
        <f t="shared" si="1"/>
        <v>17</v>
      </c>
      <c r="E28" s="61">
        <v>6</v>
      </c>
      <c r="F28" s="62">
        <v>37.4</v>
      </c>
      <c r="G28" s="63">
        <f t="shared" si="2"/>
        <v>0.16042780748663102</v>
      </c>
      <c r="H28" s="59">
        <f t="shared" si="3"/>
        <v>33.384436658555252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8" customHeight="1" x14ac:dyDescent="0.2">
      <c r="A29" s="52" t="s">
        <v>59</v>
      </c>
      <c r="B29" s="53" t="s">
        <v>60</v>
      </c>
      <c r="C29" s="54">
        <f t="shared" si="0"/>
        <v>64.704525570013772</v>
      </c>
      <c r="D29" s="53">
        <f t="shared" si="1"/>
        <v>8</v>
      </c>
      <c r="E29" s="61">
        <v>9.9499999999999993</v>
      </c>
      <c r="F29" s="62">
        <v>38.020000000000003</v>
      </c>
      <c r="G29" s="63">
        <f t="shared" si="2"/>
        <v>0.26170436612309306</v>
      </c>
      <c r="H29" s="59">
        <f t="shared" si="3"/>
        <v>64.704525570013772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8" customHeight="1" x14ac:dyDescent="0.2">
      <c r="A30" s="52" t="s">
        <v>61</v>
      </c>
      <c r="B30" s="53" t="s">
        <v>62</v>
      </c>
      <c r="C30" s="54">
        <f t="shared" si="0"/>
        <v>1.384183549737523</v>
      </c>
      <c r="D30" s="53">
        <f t="shared" si="1"/>
        <v>47</v>
      </c>
      <c r="E30" s="61">
        <v>2.13</v>
      </c>
      <c r="F30" s="62">
        <v>37.4</v>
      </c>
      <c r="G30" s="63">
        <f t="shared" si="2"/>
        <v>5.6951871657754012E-2</v>
      </c>
      <c r="H30" s="59">
        <f t="shared" si="3"/>
        <v>1.384183549737523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8" customHeight="1" x14ac:dyDescent="0.2">
      <c r="A31" s="52" t="s">
        <v>63</v>
      </c>
      <c r="B31" s="53" t="s">
        <v>64</v>
      </c>
      <c r="C31" s="54">
        <f t="shared" si="0"/>
        <v>64.904075070074114</v>
      </c>
      <c r="D31" s="53">
        <f t="shared" si="1"/>
        <v>7</v>
      </c>
      <c r="E31" s="61">
        <v>10.25</v>
      </c>
      <c r="F31" s="62">
        <v>39.07</v>
      </c>
      <c r="G31" s="63">
        <f t="shared" si="2"/>
        <v>0.26234962887125673</v>
      </c>
      <c r="H31" s="59">
        <f t="shared" si="3"/>
        <v>64.904075070074114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8" customHeight="1" x14ac:dyDescent="0.2">
      <c r="A32" s="52" t="s">
        <v>65</v>
      </c>
      <c r="B32" s="53" t="s">
        <v>66</v>
      </c>
      <c r="C32" s="54">
        <f t="shared" si="0"/>
        <v>10.067026642144635</v>
      </c>
      <c r="D32" s="53">
        <f t="shared" si="1"/>
        <v>29</v>
      </c>
      <c r="E32" s="61">
        <v>3.26</v>
      </c>
      <c r="F32" s="62">
        <v>38.340000000000003</v>
      </c>
      <c r="G32" s="63">
        <f t="shared" si="2"/>
        <v>8.5028690662493467E-2</v>
      </c>
      <c r="H32" s="59">
        <f t="shared" si="3"/>
        <v>10.067026642144635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8" customHeight="1" x14ac:dyDescent="0.2">
      <c r="A33" s="52" t="s">
        <v>67</v>
      </c>
      <c r="B33" s="53" t="s">
        <v>68</v>
      </c>
      <c r="C33" s="54">
        <f t="shared" si="0"/>
        <v>24.347127901604914</v>
      </c>
      <c r="D33" s="53">
        <f t="shared" si="1"/>
        <v>23</v>
      </c>
      <c r="E33" s="61">
        <v>5.26</v>
      </c>
      <c r="F33" s="62">
        <v>40.090000000000003</v>
      </c>
      <c r="G33" s="63">
        <f t="shared" si="2"/>
        <v>0.13120478922424544</v>
      </c>
      <c r="H33" s="59">
        <f t="shared" si="3"/>
        <v>24.347127901604914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8" customHeight="1" x14ac:dyDescent="0.2">
      <c r="A34" s="52" t="s">
        <v>69</v>
      </c>
      <c r="B34" s="53" t="s">
        <v>70</v>
      </c>
      <c r="C34" s="54">
        <f t="shared" si="0"/>
        <v>8.3025580150995104</v>
      </c>
      <c r="D34" s="53">
        <f t="shared" si="1"/>
        <v>30</v>
      </c>
      <c r="E34" s="61">
        <v>3</v>
      </c>
      <c r="F34" s="62">
        <v>37.82</v>
      </c>
      <c r="G34" s="63">
        <f t="shared" si="2"/>
        <v>7.9323109465891065E-2</v>
      </c>
      <c r="H34" s="59">
        <f t="shared" si="3"/>
        <v>8.3025580150995104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8" customHeight="1" x14ac:dyDescent="0.2">
      <c r="A35" s="52" t="s">
        <v>71</v>
      </c>
      <c r="B35" s="53" t="s">
        <v>72</v>
      </c>
      <c r="C35" s="54">
        <f t="shared" si="0"/>
        <v>52.212899219722615</v>
      </c>
      <c r="D35" s="53">
        <f t="shared" si="1"/>
        <v>11</v>
      </c>
      <c r="E35" s="61">
        <v>9.4499999999999993</v>
      </c>
      <c r="F35" s="62">
        <v>42.7</v>
      </c>
      <c r="G35" s="63">
        <f t="shared" si="2"/>
        <v>0.22131147540983603</v>
      </c>
      <c r="H35" s="59">
        <f t="shared" si="3"/>
        <v>52.212899219722615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8" customHeight="1" x14ac:dyDescent="0.2">
      <c r="A36" s="52" t="s">
        <v>73</v>
      </c>
      <c r="B36" s="53" t="s">
        <v>74</v>
      </c>
      <c r="C36" s="54">
        <f t="shared" si="0"/>
        <v>0.9076735574097835</v>
      </c>
      <c r="D36" s="53">
        <f t="shared" si="1"/>
        <v>49</v>
      </c>
      <c r="E36" s="61">
        <v>2.13</v>
      </c>
      <c r="F36" s="62">
        <v>38.44</v>
      </c>
      <c r="G36" s="63">
        <f t="shared" si="2"/>
        <v>5.5411030176899065E-2</v>
      </c>
      <c r="H36" s="59">
        <f t="shared" si="3"/>
        <v>0.9076735574097835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8" customHeight="1" x14ac:dyDescent="0.2">
      <c r="A37" s="52" t="s">
        <v>75</v>
      </c>
      <c r="B37" s="53" t="s">
        <v>76</v>
      </c>
      <c r="C37" s="54">
        <f t="shared" si="0"/>
        <v>25.613791124543042</v>
      </c>
      <c r="D37" s="53">
        <f t="shared" si="1"/>
        <v>22</v>
      </c>
      <c r="E37" s="61">
        <v>4.8600000000000003</v>
      </c>
      <c r="F37" s="62">
        <v>35.92</v>
      </c>
      <c r="G37" s="63">
        <f t="shared" si="2"/>
        <v>0.13530066815144767</v>
      </c>
      <c r="H37" s="59">
        <f t="shared" si="3"/>
        <v>25.613791124543042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8" customHeight="1" x14ac:dyDescent="0.2">
      <c r="A38" s="52" t="s">
        <v>77</v>
      </c>
      <c r="B38" s="53" t="s">
        <v>78</v>
      </c>
      <c r="C38" s="54">
        <f t="shared" si="0"/>
        <v>26.593909166778769</v>
      </c>
      <c r="D38" s="53">
        <f t="shared" si="1"/>
        <v>21</v>
      </c>
      <c r="E38" s="61">
        <v>5.05</v>
      </c>
      <c r="F38" s="62">
        <v>36.47</v>
      </c>
      <c r="G38" s="63">
        <f t="shared" si="2"/>
        <v>0.13846997532218261</v>
      </c>
      <c r="H38" s="59">
        <f t="shared" si="3"/>
        <v>26.593909166778769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8" customHeight="1" x14ac:dyDescent="0.2">
      <c r="A39" s="52" t="s">
        <v>79</v>
      </c>
      <c r="B39" s="53" t="s">
        <v>80</v>
      </c>
      <c r="C39" s="54">
        <f t="shared" si="0"/>
        <v>1.5361796007297903</v>
      </c>
      <c r="D39" s="53">
        <f t="shared" si="1"/>
        <v>45</v>
      </c>
      <c r="E39" s="61">
        <v>2.13</v>
      </c>
      <c r="F39" s="62">
        <v>37.08</v>
      </c>
      <c r="G39" s="63">
        <f t="shared" si="2"/>
        <v>5.7443365695792878E-2</v>
      </c>
      <c r="H39" s="59">
        <f t="shared" si="3"/>
        <v>1.5361796007297903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8" customHeight="1" x14ac:dyDescent="0.2">
      <c r="A40" s="52" t="s">
        <v>81</v>
      </c>
      <c r="B40" s="53" t="s">
        <v>82</v>
      </c>
      <c r="C40" s="54">
        <f t="shared" si="0"/>
        <v>86.928650942350416</v>
      </c>
      <c r="D40" s="53">
        <f t="shared" si="1"/>
        <v>3</v>
      </c>
      <c r="E40" s="61">
        <v>14.2</v>
      </c>
      <c r="F40" s="62">
        <v>42.57</v>
      </c>
      <c r="G40" s="63">
        <f t="shared" si="2"/>
        <v>0.33356824054498468</v>
      </c>
      <c r="H40" s="59">
        <f t="shared" si="3"/>
        <v>86.928650942350416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8" customHeight="1" x14ac:dyDescent="0.2">
      <c r="A41" s="52" t="s">
        <v>83</v>
      </c>
      <c r="B41" s="53" t="s">
        <v>84</v>
      </c>
      <c r="C41" s="54">
        <f t="shared" si="0"/>
        <v>7.0354968169263152</v>
      </c>
      <c r="D41" s="53">
        <f t="shared" si="1"/>
        <v>31</v>
      </c>
      <c r="E41" s="61">
        <v>2.83</v>
      </c>
      <c r="F41" s="62">
        <v>37.619999999999997</v>
      </c>
      <c r="G41" s="63">
        <f t="shared" si="2"/>
        <v>7.5225943646996279E-2</v>
      </c>
      <c r="H41" s="59">
        <f t="shared" si="3"/>
        <v>7.0354968169263152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8" customHeight="1" x14ac:dyDescent="0.2">
      <c r="A42" s="52" t="s">
        <v>85</v>
      </c>
      <c r="B42" s="53" t="s">
        <v>86</v>
      </c>
      <c r="C42" s="54">
        <f t="shared" si="0"/>
        <v>3.9403210579241752</v>
      </c>
      <c r="D42" s="53">
        <f t="shared" si="1"/>
        <v>34</v>
      </c>
      <c r="E42" s="61">
        <v>2.13</v>
      </c>
      <c r="F42" s="62">
        <v>32.659999999999997</v>
      </c>
      <c r="G42" s="63">
        <f t="shared" si="2"/>
        <v>6.5217391304347824E-2</v>
      </c>
      <c r="H42" s="59">
        <f t="shared" si="3"/>
        <v>3.9403210579241752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8" customHeight="1" x14ac:dyDescent="0.2">
      <c r="A43" s="52" t="s">
        <v>87</v>
      </c>
      <c r="B43" s="53" t="s">
        <v>88</v>
      </c>
      <c r="C43" s="54">
        <f t="shared" si="0"/>
        <v>15.271890633309265</v>
      </c>
      <c r="D43" s="53">
        <f t="shared" si="1"/>
        <v>26</v>
      </c>
      <c r="E43" s="61">
        <v>3.89</v>
      </c>
      <c r="F43" s="62">
        <v>38.19</v>
      </c>
      <c r="G43" s="63">
        <f t="shared" si="2"/>
        <v>0.10185912542550407</v>
      </c>
      <c r="H43" s="59">
        <f t="shared" si="3"/>
        <v>15.271890633309265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8" customHeight="1" x14ac:dyDescent="0.2">
      <c r="A44" s="52" t="s">
        <v>89</v>
      </c>
      <c r="B44" s="53" t="s">
        <v>90</v>
      </c>
      <c r="C44" s="54">
        <f t="shared" si="0"/>
        <v>1.8085821619960527</v>
      </c>
      <c r="D44" s="53">
        <f t="shared" si="1"/>
        <v>40</v>
      </c>
      <c r="E44" s="61">
        <v>2.13</v>
      </c>
      <c r="F44" s="62">
        <v>36.520000000000003</v>
      </c>
      <c r="G44" s="63">
        <f t="shared" si="2"/>
        <v>5.8324205914567349E-2</v>
      </c>
      <c r="H44" s="59">
        <f t="shared" si="3"/>
        <v>1.8085821619960527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8" customHeight="1" x14ac:dyDescent="0.2">
      <c r="A45" s="52" t="s">
        <v>91</v>
      </c>
      <c r="B45" s="53" t="s">
        <v>92</v>
      </c>
      <c r="C45" s="54">
        <f t="shared" si="0"/>
        <v>29.992695586638813</v>
      </c>
      <c r="D45" s="53">
        <f t="shared" si="1"/>
        <v>20</v>
      </c>
      <c r="E45" s="61">
        <v>5.4</v>
      </c>
      <c r="F45" s="62">
        <v>36.130000000000003</v>
      </c>
      <c r="G45" s="63">
        <f t="shared" si="2"/>
        <v>0.1494602823138666</v>
      </c>
      <c r="H45" s="59">
        <f t="shared" si="3"/>
        <v>29.992695586638813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8" customHeight="1" x14ac:dyDescent="0.2">
      <c r="A46" s="52" t="s">
        <v>93</v>
      </c>
      <c r="B46" s="53" t="s">
        <v>94</v>
      </c>
      <c r="C46" s="54">
        <f t="shared" si="0"/>
        <v>2.1149740868861286</v>
      </c>
      <c r="D46" s="53">
        <f t="shared" si="1"/>
        <v>37</v>
      </c>
      <c r="E46" s="61">
        <v>2.13</v>
      </c>
      <c r="F46" s="62">
        <v>35.909999999999997</v>
      </c>
      <c r="G46" s="63">
        <f t="shared" si="2"/>
        <v>5.9314954051796161E-2</v>
      </c>
      <c r="H46" s="59">
        <f t="shared" si="3"/>
        <v>2.1149740868861286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8" customHeight="1" x14ac:dyDescent="0.2">
      <c r="A47" s="52" t="s">
        <v>95</v>
      </c>
      <c r="B47" s="53" t="s">
        <v>96</v>
      </c>
      <c r="C47" s="54">
        <f t="shared" si="0"/>
        <v>1.1885921216130835</v>
      </c>
      <c r="D47" s="53">
        <f t="shared" si="1"/>
        <v>48</v>
      </c>
      <c r="E47" s="61">
        <v>2.13</v>
      </c>
      <c r="F47" s="62">
        <v>37.82</v>
      </c>
      <c r="G47" s="63">
        <f t="shared" si="2"/>
        <v>5.6319407720782651E-2</v>
      </c>
      <c r="H47" s="59">
        <f t="shared" si="3"/>
        <v>1.1885921216130835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8" customHeight="1" x14ac:dyDescent="0.2">
      <c r="A48" s="52" t="s">
        <v>97</v>
      </c>
      <c r="B48" s="53" t="s">
        <v>98</v>
      </c>
      <c r="C48" s="54">
        <f t="shared" si="0"/>
        <v>0.18193227420394376</v>
      </c>
      <c r="D48" s="53">
        <f t="shared" si="1"/>
        <v>51</v>
      </c>
      <c r="E48" s="61">
        <v>2.13</v>
      </c>
      <c r="F48" s="62">
        <v>40.14</v>
      </c>
      <c r="G48" s="63">
        <f t="shared" si="2"/>
        <v>5.3064275037369206E-2</v>
      </c>
      <c r="H48" s="59">
        <f t="shared" si="3"/>
        <v>0.18193227420394376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18" customHeight="1" x14ac:dyDescent="0.2">
      <c r="A49" s="52" t="s">
        <v>99</v>
      </c>
      <c r="B49" s="53" t="s">
        <v>100</v>
      </c>
      <c r="C49" s="54">
        <f t="shared" si="0"/>
        <v>37.800747097299059</v>
      </c>
      <c r="D49" s="53">
        <f t="shared" si="1"/>
        <v>16</v>
      </c>
      <c r="E49" s="61">
        <v>6.59</v>
      </c>
      <c r="F49" s="62">
        <v>37.72</v>
      </c>
      <c r="G49" s="63">
        <f t="shared" si="2"/>
        <v>0.17470837751855781</v>
      </c>
      <c r="H49" s="59">
        <f t="shared" si="3"/>
        <v>37.800747097299059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ht="18" customHeight="1" x14ac:dyDescent="0.2">
      <c r="A50" s="52" t="s">
        <v>101</v>
      </c>
      <c r="B50" s="53" t="s">
        <v>102</v>
      </c>
      <c r="C50" s="54">
        <f t="shared" si="0"/>
        <v>0</v>
      </c>
      <c r="D50" s="53">
        <f t="shared" si="1"/>
        <v>52</v>
      </c>
      <c r="E50" s="61">
        <v>2.13</v>
      </c>
      <c r="F50" s="62">
        <v>40.590000000000003</v>
      </c>
      <c r="G50" s="63">
        <f t="shared" si="2"/>
        <v>5.247597930524759E-2</v>
      </c>
      <c r="H50" s="59">
        <f t="shared" si="3"/>
        <v>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ht="18" customHeight="1" x14ac:dyDescent="0.2">
      <c r="A51" s="52" t="s">
        <v>103</v>
      </c>
      <c r="B51" s="53" t="s">
        <v>104</v>
      </c>
      <c r="C51" s="54">
        <f t="shared" si="0"/>
        <v>100.00000000000001</v>
      </c>
      <c r="D51" s="53">
        <f t="shared" si="1"/>
        <v>1</v>
      </c>
      <c r="E51" s="61">
        <v>15.74</v>
      </c>
      <c r="F51" s="62">
        <v>41.88</v>
      </c>
      <c r="G51" s="63">
        <f t="shared" si="2"/>
        <v>0.3758357211079274</v>
      </c>
      <c r="H51" s="59">
        <f t="shared" si="3"/>
        <v>100.00000000000001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ht="18" customHeight="1" x14ac:dyDescent="0.2">
      <c r="A52" s="52" t="s">
        <v>105</v>
      </c>
      <c r="B52" s="53" t="s">
        <v>106</v>
      </c>
      <c r="C52" s="54">
        <f t="shared" si="0"/>
        <v>5.8671715799384012</v>
      </c>
      <c r="D52" s="53">
        <f t="shared" si="1"/>
        <v>33</v>
      </c>
      <c r="E52" s="61">
        <v>2.62</v>
      </c>
      <c r="F52" s="62">
        <v>36.67</v>
      </c>
      <c r="G52" s="63">
        <f t="shared" si="2"/>
        <v>7.1448050177256611E-2</v>
      </c>
      <c r="H52" s="59">
        <f t="shared" si="3"/>
        <v>5.8671715799384012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ht="18" customHeight="1" x14ac:dyDescent="0.2">
      <c r="A53" s="52" t="s">
        <v>107</v>
      </c>
      <c r="B53" s="53" t="s">
        <v>108</v>
      </c>
      <c r="C53" s="54">
        <f t="shared" si="0"/>
        <v>3.1311173499913205</v>
      </c>
      <c r="D53" s="53">
        <f t="shared" si="1"/>
        <v>35</v>
      </c>
      <c r="E53" s="61">
        <v>2.33</v>
      </c>
      <c r="F53" s="62">
        <v>37.22</v>
      </c>
      <c r="G53" s="63">
        <f t="shared" si="2"/>
        <v>6.2600752283718433E-2</v>
      </c>
      <c r="H53" s="59">
        <f t="shared" si="3"/>
        <v>3.1311173499913205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ht="18" customHeight="1" x14ac:dyDescent="0.2">
      <c r="A54" s="64" t="s">
        <v>109</v>
      </c>
      <c r="B54" s="20" t="s">
        <v>110</v>
      </c>
      <c r="C54" s="65">
        <f t="shared" si="0"/>
        <v>2.18162118814281</v>
      </c>
      <c r="D54" s="66">
        <f t="shared" si="1"/>
        <v>36</v>
      </c>
      <c r="E54" s="67">
        <v>2.13</v>
      </c>
      <c r="F54" s="68">
        <v>35.78</v>
      </c>
      <c r="G54" s="69">
        <f t="shared" si="2"/>
        <v>5.9530463946338735E-2</v>
      </c>
      <c r="H54" s="70">
        <f t="shared" si="3"/>
        <v>2.18162118814281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12.75" customHeight="1" x14ac:dyDescent="0.2">
      <c r="A55" s="71"/>
      <c r="B55" s="72"/>
      <c r="C55" s="72"/>
      <c r="D55" s="73"/>
      <c r="E55" s="74" t="s">
        <v>121</v>
      </c>
      <c r="F55" s="75"/>
      <c r="G55" s="75"/>
      <c r="H55" s="76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ht="30" customHeight="1" x14ac:dyDescent="0.2">
      <c r="A56" s="77" t="s">
        <v>122</v>
      </c>
      <c r="B56" s="78" t="s">
        <v>112</v>
      </c>
      <c r="C56" s="79">
        <f>MAX(C3:C54)</f>
        <v>100.00000000000001</v>
      </c>
      <c r="D56" s="80" t="s">
        <v>112</v>
      </c>
      <c r="E56" s="81">
        <f t="shared" ref="E56:F56" si="4">MAX(E3:E54)</f>
        <v>15.74</v>
      </c>
      <c r="F56" s="81">
        <f t="shared" si="4"/>
        <v>47.5</v>
      </c>
      <c r="G56" s="82">
        <f>MAX(G3:G54)</f>
        <v>0.3758357211079274</v>
      </c>
      <c r="H56" s="83">
        <f>MAX(H3:H54)</f>
        <v>100.00000000000001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ht="31.5" customHeight="1" x14ac:dyDescent="0.2">
      <c r="A57" s="84" t="s">
        <v>123</v>
      </c>
      <c r="B57" s="85" t="s">
        <v>112</v>
      </c>
      <c r="C57" s="86">
        <f>MIN(C3:C54)</f>
        <v>0</v>
      </c>
      <c r="D57" s="87" t="s">
        <v>112</v>
      </c>
      <c r="E57" s="88">
        <f t="shared" ref="E57:F57" si="5">MIN(E3:E54)</f>
        <v>2.13</v>
      </c>
      <c r="F57" s="88">
        <f t="shared" si="5"/>
        <v>32.659999999999997</v>
      </c>
      <c r="G57" s="89">
        <f>MIN(G3:G54)</f>
        <v>5.247597930524759E-2</v>
      </c>
      <c r="H57" s="90">
        <f>MIN(H3:H54)</f>
        <v>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ht="12.75" hidden="1" customHeight="1" x14ac:dyDescent="0.2">
      <c r="A58" s="91"/>
      <c r="B58" s="53"/>
      <c r="C58" s="53"/>
      <c r="D58" s="53"/>
      <c r="E58" s="59"/>
      <c r="F58" s="59"/>
      <c r="G58" s="59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ht="12.75" hidden="1" customHeight="1" x14ac:dyDescent="0.2">
      <c r="A59" s="91"/>
      <c r="B59" s="53"/>
      <c r="C59" s="59"/>
      <c r="D59" s="53"/>
      <c r="E59" s="59"/>
      <c r="F59" s="59"/>
      <c r="G59" s="59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12.75" hidden="1" customHeight="1" x14ac:dyDescent="0.2">
      <c r="A60" s="91"/>
      <c r="B60" s="53"/>
      <c r="C60" s="53"/>
      <c r="D60" s="53"/>
      <c r="E60" s="59"/>
      <c r="F60" s="59"/>
      <c r="G60" s="59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ht="12.75" hidden="1" customHeight="1" x14ac:dyDescent="0.2">
      <c r="A61" s="91"/>
      <c r="B61" s="53"/>
      <c r="C61" s="53"/>
      <c r="D61" s="53"/>
      <c r="E61" s="59"/>
      <c r="F61" s="59"/>
      <c r="G61" s="59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ht="12.75" hidden="1" customHeight="1" x14ac:dyDescent="0.2">
      <c r="A62" s="91"/>
      <c r="B62" s="53"/>
      <c r="C62" s="53"/>
      <c r="D62" s="53"/>
      <c r="E62" s="59"/>
      <c r="F62" s="59"/>
      <c r="G62" s="59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ht="12.75" hidden="1" customHeight="1" x14ac:dyDescent="0.2">
      <c r="A63" s="91"/>
      <c r="B63" s="53"/>
      <c r="C63" s="53"/>
      <c r="D63" s="53"/>
      <c r="E63" s="59"/>
      <c r="F63" s="59"/>
      <c r="G63" s="59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ht="12.75" hidden="1" customHeight="1" x14ac:dyDescent="0.2">
      <c r="A64" s="91"/>
      <c r="B64" s="53"/>
      <c r="C64" s="53"/>
      <c r="D64" s="53"/>
      <c r="E64" s="59"/>
      <c r="F64" s="59"/>
      <c r="G64" s="59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ht="12.75" hidden="1" customHeight="1" x14ac:dyDescent="0.2">
      <c r="A65" s="91"/>
      <c r="B65" s="53"/>
      <c r="C65" s="53"/>
      <c r="D65" s="53"/>
      <c r="E65" s="59"/>
      <c r="F65" s="59"/>
      <c r="G65" s="59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ht="12.75" hidden="1" customHeight="1" x14ac:dyDescent="0.2">
      <c r="A66" s="91"/>
      <c r="B66" s="53"/>
      <c r="C66" s="53"/>
      <c r="D66" s="53"/>
      <c r="E66" s="59"/>
      <c r="F66" s="59"/>
      <c r="G66" s="59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ht="12.75" hidden="1" customHeight="1" x14ac:dyDescent="0.2">
      <c r="A67" s="91"/>
      <c r="B67" s="53"/>
      <c r="C67" s="53"/>
      <c r="D67" s="53"/>
      <c r="E67" s="59"/>
      <c r="F67" s="59"/>
      <c r="G67" s="59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12.75" hidden="1" customHeight="1" x14ac:dyDescent="0.2">
      <c r="A68" s="91"/>
      <c r="B68" s="53"/>
      <c r="C68" s="53"/>
      <c r="D68" s="53"/>
      <c r="E68" s="59"/>
      <c r="F68" s="59"/>
      <c r="G68" s="59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ht="12.75" hidden="1" customHeight="1" x14ac:dyDescent="0.2">
      <c r="A69" s="91"/>
      <c r="B69" s="53"/>
      <c r="C69" s="53"/>
      <c r="D69" s="53"/>
      <c r="E69" s="59"/>
      <c r="F69" s="59"/>
      <c r="G69" s="59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1:23" ht="12.75" hidden="1" customHeight="1" x14ac:dyDescent="0.2">
      <c r="A70" s="91"/>
      <c r="B70" s="53"/>
      <c r="C70" s="53"/>
      <c r="D70" s="53"/>
      <c r="E70" s="59"/>
      <c r="F70" s="59"/>
      <c r="G70" s="59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ht="12.75" hidden="1" customHeight="1" x14ac:dyDescent="0.2">
      <c r="A71" s="91"/>
      <c r="B71" s="53"/>
      <c r="C71" s="53"/>
      <c r="D71" s="53"/>
      <c r="E71" s="59"/>
      <c r="F71" s="59"/>
      <c r="G71" s="59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 ht="12.75" hidden="1" customHeight="1" x14ac:dyDescent="0.2">
      <c r="A72" s="91"/>
      <c r="B72" s="53"/>
      <c r="C72" s="53"/>
      <c r="D72" s="53"/>
      <c r="E72" s="59"/>
      <c r="F72" s="59"/>
      <c r="G72" s="59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ht="12.75" hidden="1" customHeight="1" x14ac:dyDescent="0.2">
      <c r="A73" s="91"/>
      <c r="B73" s="53"/>
      <c r="C73" s="53"/>
      <c r="D73" s="53"/>
      <c r="E73" s="59"/>
      <c r="F73" s="59"/>
      <c r="G73" s="59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 ht="12.75" hidden="1" customHeight="1" x14ac:dyDescent="0.2">
      <c r="A74" s="91"/>
      <c r="B74" s="53"/>
      <c r="C74" s="53"/>
      <c r="D74" s="53"/>
      <c r="E74" s="59"/>
      <c r="F74" s="59"/>
      <c r="G74" s="59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1:23" ht="12.75" hidden="1" customHeight="1" x14ac:dyDescent="0.2">
      <c r="A75" s="91"/>
      <c r="B75" s="53"/>
      <c r="C75" s="53"/>
      <c r="D75" s="53"/>
      <c r="E75" s="59"/>
      <c r="F75" s="59"/>
      <c r="G75" s="59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1:23" ht="12.75" hidden="1" customHeight="1" x14ac:dyDescent="0.2">
      <c r="A76" s="91"/>
      <c r="B76" s="53"/>
      <c r="C76" s="53"/>
      <c r="D76" s="53"/>
      <c r="E76" s="59"/>
      <c r="F76" s="59"/>
      <c r="G76" s="59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3" ht="12.75" hidden="1" customHeight="1" x14ac:dyDescent="0.2">
      <c r="A77" s="91"/>
      <c r="B77" s="53"/>
      <c r="C77" s="53"/>
      <c r="D77" s="53"/>
      <c r="E77" s="59"/>
      <c r="F77" s="59"/>
      <c r="G77" s="59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1:23" ht="12.75" hidden="1" customHeight="1" x14ac:dyDescent="0.2">
      <c r="A78" s="91"/>
      <c r="B78" s="53"/>
      <c r="C78" s="53"/>
      <c r="D78" s="53"/>
      <c r="E78" s="59"/>
      <c r="F78" s="59"/>
      <c r="G78" s="59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1:23" ht="12.75" hidden="1" customHeight="1" x14ac:dyDescent="0.2">
      <c r="A79" s="91"/>
      <c r="B79" s="53"/>
      <c r="C79" s="53"/>
      <c r="D79" s="53"/>
      <c r="E79" s="59"/>
      <c r="F79" s="59"/>
      <c r="G79" s="59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ht="12.75" hidden="1" customHeight="1" x14ac:dyDescent="0.2">
      <c r="A80" s="91"/>
      <c r="B80" s="53"/>
      <c r="C80" s="53"/>
      <c r="D80" s="53"/>
      <c r="E80" s="59"/>
      <c r="F80" s="59"/>
      <c r="G80" s="59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1:23" ht="12.75" hidden="1" customHeight="1" x14ac:dyDescent="0.2">
      <c r="A81" s="91"/>
      <c r="B81" s="53"/>
      <c r="C81" s="53"/>
      <c r="D81" s="53"/>
      <c r="E81" s="59"/>
      <c r="F81" s="59"/>
      <c r="G81" s="59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1:23" ht="12.75" hidden="1" customHeight="1" x14ac:dyDescent="0.2">
      <c r="A82" s="91"/>
      <c r="B82" s="53"/>
      <c r="C82" s="53"/>
      <c r="D82" s="53"/>
      <c r="E82" s="59"/>
      <c r="F82" s="59"/>
      <c r="G82" s="59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1:23" ht="12.75" hidden="1" customHeight="1" x14ac:dyDescent="0.2">
      <c r="A83" s="91"/>
      <c r="B83" s="53"/>
      <c r="C83" s="53"/>
      <c r="D83" s="53"/>
      <c r="E83" s="59"/>
      <c r="F83" s="59"/>
      <c r="G83" s="59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1:23" ht="12.75" hidden="1" customHeight="1" x14ac:dyDescent="0.2">
      <c r="A84" s="91"/>
      <c r="B84" s="53"/>
      <c r="C84" s="53"/>
      <c r="D84" s="53"/>
      <c r="E84" s="59"/>
      <c r="F84" s="59"/>
      <c r="G84" s="59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1:23" ht="12.75" hidden="1" customHeight="1" x14ac:dyDescent="0.2">
      <c r="A85" s="91"/>
      <c r="B85" s="53"/>
      <c r="C85" s="53"/>
      <c r="D85" s="53"/>
      <c r="E85" s="59"/>
      <c r="F85" s="59"/>
      <c r="G85" s="59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 ht="12.75" hidden="1" customHeight="1" x14ac:dyDescent="0.2">
      <c r="A86" s="91"/>
      <c r="B86" s="53"/>
      <c r="C86" s="53"/>
      <c r="D86" s="53"/>
      <c r="E86" s="59"/>
      <c r="F86" s="59"/>
      <c r="G86" s="59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 ht="12.75" hidden="1" customHeight="1" x14ac:dyDescent="0.2">
      <c r="A87" s="91"/>
      <c r="B87" s="53"/>
      <c r="C87" s="53"/>
      <c r="D87" s="53"/>
      <c r="E87" s="59"/>
      <c r="F87" s="59"/>
      <c r="G87" s="59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 ht="12.75" hidden="1" customHeight="1" x14ac:dyDescent="0.2">
      <c r="A88" s="91"/>
      <c r="B88" s="53"/>
      <c r="C88" s="53"/>
      <c r="D88" s="53"/>
      <c r="E88" s="59"/>
      <c r="F88" s="59"/>
      <c r="G88" s="59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 ht="12.75" hidden="1" customHeight="1" x14ac:dyDescent="0.2">
      <c r="A89" s="91"/>
      <c r="B89" s="53"/>
      <c r="C89" s="53"/>
      <c r="D89" s="53"/>
      <c r="E89" s="59"/>
      <c r="F89" s="59"/>
      <c r="G89" s="59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 ht="12.75" hidden="1" customHeight="1" x14ac:dyDescent="0.2">
      <c r="A90" s="91"/>
      <c r="B90" s="53"/>
      <c r="C90" s="53"/>
      <c r="D90" s="53"/>
      <c r="E90" s="59"/>
      <c r="F90" s="59"/>
      <c r="G90" s="59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 ht="12.75" hidden="1" customHeight="1" x14ac:dyDescent="0.2">
      <c r="A91" s="91"/>
      <c r="B91" s="53"/>
      <c r="C91" s="53"/>
      <c r="D91" s="53"/>
      <c r="E91" s="59"/>
      <c r="F91" s="59"/>
      <c r="G91" s="59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1:23" ht="12.75" hidden="1" customHeight="1" x14ac:dyDescent="0.2">
      <c r="A92" s="91"/>
      <c r="B92" s="53"/>
      <c r="C92" s="53"/>
      <c r="D92" s="53"/>
      <c r="E92" s="59"/>
      <c r="F92" s="59"/>
      <c r="G92" s="59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1:23" ht="12.75" hidden="1" customHeight="1" x14ac:dyDescent="0.2">
      <c r="A93" s="91"/>
      <c r="B93" s="53"/>
      <c r="C93" s="53"/>
      <c r="D93" s="53"/>
      <c r="E93" s="59"/>
      <c r="F93" s="59"/>
      <c r="G93" s="59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1:23" ht="12.75" hidden="1" customHeight="1" x14ac:dyDescent="0.2">
      <c r="A94" s="91"/>
      <c r="B94" s="53"/>
      <c r="C94" s="53"/>
      <c r="D94" s="53"/>
      <c r="E94" s="59"/>
      <c r="F94" s="59"/>
      <c r="G94" s="59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1:23" ht="12.75" hidden="1" customHeight="1" x14ac:dyDescent="0.2">
      <c r="A95" s="91"/>
      <c r="B95" s="53"/>
      <c r="C95" s="53"/>
      <c r="D95" s="53"/>
      <c r="E95" s="59"/>
      <c r="F95" s="59"/>
      <c r="G95" s="59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1:23" ht="12.75" hidden="1" customHeight="1" x14ac:dyDescent="0.2">
      <c r="A96" s="91"/>
      <c r="B96" s="53"/>
      <c r="C96" s="53"/>
      <c r="D96" s="53"/>
      <c r="E96" s="59"/>
      <c r="F96" s="59"/>
      <c r="G96" s="59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3" ht="12.75" hidden="1" customHeight="1" x14ac:dyDescent="0.2">
      <c r="A97" s="91"/>
      <c r="B97" s="53"/>
      <c r="C97" s="53"/>
      <c r="D97" s="53"/>
      <c r="E97" s="59"/>
      <c r="F97" s="59"/>
      <c r="G97" s="59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1:23" ht="12.75" hidden="1" customHeight="1" x14ac:dyDescent="0.2">
      <c r="A98" s="91"/>
      <c r="B98" s="53"/>
      <c r="C98" s="53"/>
      <c r="D98" s="53"/>
      <c r="E98" s="59"/>
      <c r="F98" s="59"/>
      <c r="G98" s="59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1:23" ht="12.75" hidden="1" customHeight="1" x14ac:dyDescent="0.2">
      <c r="A99" s="91"/>
      <c r="B99" s="53"/>
      <c r="C99" s="53"/>
      <c r="D99" s="53"/>
      <c r="E99" s="59"/>
      <c r="F99" s="59"/>
      <c r="G99" s="59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spans="1:23" ht="12.75" hidden="1" customHeight="1" x14ac:dyDescent="0.2">
      <c r="A100" s="91"/>
      <c r="B100" s="53"/>
      <c r="C100" s="53"/>
      <c r="D100" s="53"/>
      <c r="E100" s="59"/>
      <c r="F100" s="59"/>
      <c r="G100" s="59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  <row r="101" spans="1:23" ht="12.75" hidden="1" customHeight="1" x14ac:dyDescent="0.2">
      <c r="A101" s="91"/>
      <c r="B101" s="53"/>
      <c r="C101" s="53"/>
      <c r="D101" s="53"/>
      <c r="E101" s="59"/>
      <c r="F101" s="59"/>
      <c r="G101" s="59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</row>
    <row r="102" spans="1:23" ht="12.75" hidden="1" customHeight="1" x14ac:dyDescent="0.2">
      <c r="A102" s="91"/>
      <c r="B102" s="53"/>
      <c r="C102" s="53"/>
      <c r="D102" s="53"/>
      <c r="E102" s="59"/>
      <c r="F102" s="59"/>
      <c r="G102" s="59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1:23" ht="12.75" hidden="1" customHeight="1" x14ac:dyDescent="0.2">
      <c r="A103" s="91"/>
      <c r="B103" s="53"/>
      <c r="C103" s="53"/>
      <c r="D103" s="53"/>
      <c r="E103" s="59"/>
      <c r="F103" s="59"/>
      <c r="G103" s="59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1:23" ht="12.75" hidden="1" customHeight="1" x14ac:dyDescent="0.2">
      <c r="A104" s="91"/>
      <c r="B104" s="53"/>
      <c r="C104" s="53"/>
      <c r="D104" s="53"/>
      <c r="E104" s="59"/>
      <c r="F104" s="59"/>
      <c r="G104" s="59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1:23" ht="12.75" hidden="1" customHeight="1" x14ac:dyDescent="0.2">
      <c r="A105" s="91"/>
      <c r="B105" s="53"/>
      <c r="C105" s="53"/>
      <c r="D105" s="53"/>
      <c r="E105" s="59"/>
      <c r="F105" s="59"/>
      <c r="G105" s="59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</row>
    <row r="106" spans="1:23" ht="12.75" hidden="1" customHeight="1" x14ac:dyDescent="0.2">
      <c r="A106" s="91"/>
      <c r="B106" s="53"/>
      <c r="C106" s="53"/>
      <c r="D106" s="53"/>
      <c r="E106" s="59"/>
      <c r="F106" s="59"/>
      <c r="G106" s="59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1:23" ht="12.75" hidden="1" customHeight="1" x14ac:dyDescent="0.2">
      <c r="A107" s="91"/>
      <c r="B107" s="53"/>
      <c r="C107" s="53"/>
      <c r="D107" s="53"/>
      <c r="E107" s="59"/>
      <c r="F107" s="59"/>
      <c r="G107" s="59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</row>
    <row r="108" spans="1:23" ht="12.75" hidden="1" customHeight="1" x14ac:dyDescent="0.2">
      <c r="A108" s="91"/>
      <c r="B108" s="53"/>
      <c r="C108" s="53"/>
      <c r="D108" s="53"/>
      <c r="E108" s="59"/>
      <c r="F108" s="59"/>
      <c r="G108" s="59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</row>
    <row r="109" spans="1:23" ht="12.75" hidden="1" customHeight="1" x14ac:dyDescent="0.2">
      <c r="A109" s="91"/>
      <c r="B109" s="53"/>
      <c r="C109" s="53"/>
      <c r="D109" s="53"/>
      <c r="E109" s="59"/>
      <c r="F109" s="59"/>
      <c r="G109" s="59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</row>
    <row r="110" spans="1:23" ht="12.75" hidden="1" customHeight="1" x14ac:dyDescent="0.2">
      <c r="A110" s="91"/>
      <c r="B110" s="53"/>
      <c r="C110" s="53"/>
      <c r="D110" s="53"/>
      <c r="E110" s="59"/>
      <c r="F110" s="59"/>
      <c r="G110" s="59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</row>
    <row r="111" spans="1:23" ht="12.75" hidden="1" customHeight="1" x14ac:dyDescent="0.2">
      <c r="A111" s="91"/>
      <c r="B111" s="53"/>
      <c r="C111" s="53"/>
      <c r="D111" s="53"/>
      <c r="E111" s="59"/>
      <c r="F111" s="59"/>
      <c r="G111" s="59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  <row r="112" spans="1:23" ht="12.75" hidden="1" customHeight="1" x14ac:dyDescent="0.2">
      <c r="A112" s="91"/>
      <c r="B112" s="53"/>
      <c r="C112" s="53"/>
      <c r="D112" s="53"/>
      <c r="E112" s="59"/>
      <c r="F112" s="59"/>
      <c r="G112" s="59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</row>
    <row r="113" spans="1:23" ht="12.75" hidden="1" customHeight="1" x14ac:dyDescent="0.2">
      <c r="A113" s="91"/>
      <c r="B113" s="53"/>
      <c r="C113" s="53"/>
      <c r="D113" s="53"/>
      <c r="E113" s="59"/>
      <c r="F113" s="59"/>
      <c r="G113" s="59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</row>
    <row r="114" spans="1:23" ht="12.75" hidden="1" customHeight="1" x14ac:dyDescent="0.2">
      <c r="A114" s="91"/>
      <c r="B114" s="53"/>
      <c r="C114" s="53"/>
      <c r="D114" s="53"/>
      <c r="E114" s="59"/>
      <c r="F114" s="59"/>
      <c r="G114" s="59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</row>
    <row r="115" spans="1:23" ht="12.75" hidden="1" customHeight="1" x14ac:dyDescent="0.2">
      <c r="A115" s="91"/>
      <c r="B115" s="53"/>
      <c r="C115" s="53"/>
      <c r="D115" s="53"/>
      <c r="E115" s="59"/>
      <c r="F115" s="59"/>
      <c r="G115" s="59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</row>
    <row r="116" spans="1:23" ht="12.75" hidden="1" customHeight="1" x14ac:dyDescent="0.2">
      <c r="A116" s="91"/>
      <c r="B116" s="53"/>
      <c r="C116" s="53"/>
      <c r="D116" s="53"/>
      <c r="E116" s="59"/>
      <c r="F116" s="59"/>
      <c r="G116" s="59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</row>
    <row r="117" spans="1:23" ht="12.75" hidden="1" customHeight="1" x14ac:dyDescent="0.2">
      <c r="A117" s="91"/>
      <c r="B117" s="53"/>
      <c r="C117" s="53"/>
      <c r="D117" s="53"/>
      <c r="E117" s="59"/>
      <c r="F117" s="59"/>
      <c r="G117" s="59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</row>
    <row r="118" spans="1:23" ht="12.75" hidden="1" customHeight="1" x14ac:dyDescent="0.2">
      <c r="A118" s="91"/>
      <c r="B118" s="53"/>
      <c r="C118" s="53"/>
      <c r="D118" s="53"/>
      <c r="E118" s="59"/>
      <c r="F118" s="59"/>
      <c r="G118" s="59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</row>
    <row r="119" spans="1:23" ht="12.75" hidden="1" customHeight="1" x14ac:dyDescent="0.2">
      <c r="A119" s="91"/>
      <c r="B119" s="53"/>
      <c r="C119" s="53"/>
      <c r="D119" s="53"/>
      <c r="E119" s="59"/>
      <c r="F119" s="59"/>
      <c r="G119" s="59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</row>
    <row r="120" spans="1:23" ht="12.75" hidden="1" customHeight="1" x14ac:dyDescent="0.2">
      <c r="A120" s="91"/>
      <c r="B120" s="53"/>
      <c r="C120" s="53"/>
      <c r="D120" s="53"/>
      <c r="E120" s="59"/>
      <c r="F120" s="59"/>
      <c r="G120" s="59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</row>
    <row r="121" spans="1:23" ht="12.75" hidden="1" customHeight="1" x14ac:dyDescent="0.2">
      <c r="A121" s="91"/>
      <c r="B121" s="53"/>
      <c r="C121" s="53"/>
      <c r="D121" s="53"/>
      <c r="E121" s="59"/>
      <c r="F121" s="59"/>
      <c r="G121" s="59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</row>
    <row r="122" spans="1:23" ht="12.75" hidden="1" customHeight="1" x14ac:dyDescent="0.2">
      <c r="A122" s="91"/>
      <c r="B122" s="53"/>
      <c r="C122" s="53"/>
      <c r="D122" s="53"/>
      <c r="E122" s="59"/>
      <c r="F122" s="59"/>
      <c r="G122" s="59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1:23" ht="12.75" hidden="1" customHeight="1" x14ac:dyDescent="0.2">
      <c r="A123" s="91"/>
      <c r="B123" s="53"/>
      <c r="C123" s="53"/>
      <c r="D123" s="53"/>
      <c r="E123" s="59"/>
      <c r="F123" s="59"/>
      <c r="G123" s="59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1:23" ht="12.75" hidden="1" customHeight="1" x14ac:dyDescent="0.2">
      <c r="A124" s="91"/>
      <c r="B124" s="53"/>
      <c r="C124" s="53"/>
      <c r="D124" s="53"/>
      <c r="E124" s="59"/>
      <c r="F124" s="59"/>
      <c r="G124" s="59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1:23" ht="12.75" hidden="1" customHeight="1" x14ac:dyDescent="0.2">
      <c r="A125" s="91"/>
      <c r="B125" s="53"/>
      <c r="C125" s="53"/>
      <c r="D125" s="53"/>
      <c r="E125" s="59"/>
      <c r="F125" s="59"/>
      <c r="G125" s="59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1:23" ht="12.75" hidden="1" customHeight="1" x14ac:dyDescent="0.2">
      <c r="A126" s="91"/>
      <c r="B126" s="53"/>
      <c r="C126" s="53"/>
      <c r="D126" s="53"/>
      <c r="E126" s="59"/>
      <c r="F126" s="59"/>
      <c r="G126" s="59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1:23" ht="12.75" hidden="1" customHeight="1" x14ac:dyDescent="0.2">
      <c r="A127" s="91"/>
      <c r="B127" s="53"/>
      <c r="C127" s="53"/>
      <c r="D127" s="53"/>
      <c r="E127" s="59"/>
      <c r="F127" s="59"/>
      <c r="G127" s="59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1:23" ht="12.75" hidden="1" customHeight="1" x14ac:dyDescent="0.2">
      <c r="A128" s="91"/>
      <c r="B128" s="53"/>
      <c r="C128" s="53"/>
      <c r="D128" s="53"/>
      <c r="E128" s="59"/>
      <c r="F128" s="59"/>
      <c r="G128" s="59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1:23" ht="12.75" hidden="1" customHeight="1" x14ac:dyDescent="0.2">
      <c r="A129" s="91"/>
      <c r="B129" s="53"/>
      <c r="C129" s="53"/>
      <c r="D129" s="53"/>
      <c r="E129" s="59"/>
      <c r="F129" s="59"/>
      <c r="G129" s="59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1:23" ht="12.75" hidden="1" customHeight="1" x14ac:dyDescent="0.2">
      <c r="A130" s="91"/>
      <c r="B130" s="53"/>
      <c r="C130" s="53"/>
      <c r="D130" s="53"/>
      <c r="E130" s="59"/>
      <c r="F130" s="59"/>
      <c r="G130" s="59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1:23" ht="12.75" hidden="1" customHeight="1" x14ac:dyDescent="0.2">
      <c r="A131" s="91"/>
      <c r="B131" s="53"/>
      <c r="C131" s="53"/>
      <c r="D131" s="53"/>
      <c r="E131" s="59"/>
      <c r="F131" s="59"/>
      <c r="G131" s="59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1:23" ht="12.75" hidden="1" customHeight="1" x14ac:dyDescent="0.2">
      <c r="A132" s="91"/>
      <c r="B132" s="53"/>
      <c r="C132" s="53"/>
      <c r="D132" s="53"/>
      <c r="E132" s="59"/>
      <c r="F132" s="59"/>
      <c r="G132" s="59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1:23" ht="12.75" hidden="1" customHeight="1" x14ac:dyDescent="0.2">
      <c r="A133" s="91"/>
      <c r="B133" s="53"/>
      <c r="C133" s="53"/>
      <c r="D133" s="53"/>
      <c r="E133" s="59"/>
      <c r="F133" s="59"/>
      <c r="G133" s="59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1:23" ht="12.75" hidden="1" customHeight="1" x14ac:dyDescent="0.2">
      <c r="A134" s="91"/>
      <c r="B134" s="53"/>
      <c r="C134" s="53"/>
      <c r="D134" s="53"/>
      <c r="E134" s="59"/>
      <c r="F134" s="59"/>
      <c r="G134" s="59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1:23" ht="12.75" hidden="1" customHeight="1" x14ac:dyDescent="0.2">
      <c r="A135" s="91"/>
      <c r="B135" s="53"/>
      <c r="C135" s="53"/>
      <c r="D135" s="53"/>
      <c r="E135" s="59"/>
      <c r="F135" s="59"/>
      <c r="G135" s="59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1:23" ht="12.75" hidden="1" customHeight="1" x14ac:dyDescent="0.2">
      <c r="A136" s="91"/>
      <c r="B136" s="53"/>
      <c r="C136" s="53"/>
      <c r="D136" s="53"/>
      <c r="E136" s="59"/>
      <c r="F136" s="59"/>
      <c r="G136" s="59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1:23" ht="12.75" hidden="1" customHeight="1" x14ac:dyDescent="0.2">
      <c r="A137" s="91"/>
      <c r="B137" s="53"/>
      <c r="C137" s="53"/>
      <c r="D137" s="53"/>
      <c r="E137" s="59"/>
      <c r="F137" s="59"/>
      <c r="G137" s="59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1:23" ht="12.75" hidden="1" customHeight="1" x14ac:dyDescent="0.2">
      <c r="A138" s="91"/>
      <c r="B138" s="53"/>
      <c r="C138" s="53"/>
      <c r="D138" s="53"/>
      <c r="E138" s="59"/>
      <c r="F138" s="59"/>
      <c r="G138" s="59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1:23" ht="12.75" hidden="1" customHeight="1" x14ac:dyDescent="0.2">
      <c r="A139" s="91"/>
      <c r="B139" s="53"/>
      <c r="C139" s="53"/>
      <c r="D139" s="53"/>
      <c r="E139" s="59"/>
      <c r="F139" s="59"/>
      <c r="G139" s="59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1:23" ht="12.75" hidden="1" customHeight="1" x14ac:dyDescent="0.2">
      <c r="A140" s="91"/>
      <c r="B140" s="53"/>
      <c r="C140" s="53"/>
      <c r="D140" s="53"/>
      <c r="E140" s="59"/>
      <c r="F140" s="59"/>
      <c r="G140" s="59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1:23" ht="12.75" hidden="1" customHeight="1" x14ac:dyDescent="0.2">
      <c r="A141" s="91"/>
      <c r="B141" s="53"/>
      <c r="C141" s="53"/>
      <c r="D141" s="53"/>
      <c r="E141" s="59"/>
      <c r="F141" s="59"/>
      <c r="G141" s="59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1:23" ht="12.75" hidden="1" customHeight="1" x14ac:dyDescent="0.2">
      <c r="A142" s="91"/>
      <c r="B142" s="53"/>
      <c r="C142" s="53"/>
      <c r="D142" s="53"/>
      <c r="E142" s="59"/>
      <c r="F142" s="59"/>
      <c r="G142" s="59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1:23" ht="12.75" hidden="1" customHeight="1" x14ac:dyDescent="0.2">
      <c r="A143" s="91"/>
      <c r="B143" s="53"/>
      <c r="C143" s="53"/>
      <c r="D143" s="53"/>
      <c r="E143" s="59"/>
      <c r="F143" s="59"/>
      <c r="G143" s="59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1:23" ht="12.75" hidden="1" customHeight="1" x14ac:dyDescent="0.2">
      <c r="A144" s="91"/>
      <c r="B144" s="53"/>
      <c r="C144" s="53"/>
      <c r="D144" s="53"/>
      <c r="E144" s="59"/>
      <c r="F144" s="59"/>
      <c r="G144" s="59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1:23" ht="12.75" hidden="1" customHeight="1" x14ac:dyDescent="0.2">
      <c r="A145" s="91"/>
      <c r="B145" s="53"/>
      <c r="C145" s="53"/>
      <c r="D145" s="53"/>
      <c r="E145" s="59"/>
      <c r="F145" s="59"/>
      <c r="G145" s="59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1:23" ht="12.75" hidden="1" customHeight="1" x14ac:dyDescent="0.2">
      <c r="A146" s="91"/>
      <c r="B146" s="53"/>
      <c r="C146" s="53"/>
      <c r="D146" s="53"/>
      <c r="E146" s="59"/>
      <c r="F146" s="59"/>
      <c r="G146" s="59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1:23" ht="12.75" hidden="1" customHeight="1" x14ac:dyDescent="0.2">
      <c r="A147" s="91"/>
      <c r="B147" s="53"/>
      <c r="C147" s="53"/>
      <c r="D147" s="53"/>
      <c r="E147" s="59"/>
      <c r="F147" s="59"/>
      <c r="G147" s="59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1:23" ht="12.75" hidden="1" customHeight="1" x14ac:dyDescent="0.2">
      <c r="A148" s="91"/>
      <c r="B148" s="53"/>
      <c r="C148" s="53"/>
      <c r="D148" s="53"/>
      <c r="E148" s="59"/>
      <c r="F148" s="59"/>
      <c r="G148" s="59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1:23" ht="12.75" hidden="1" customHeight="1" x14ac:dyDescent="0.2">
      <c r="A149" s="91"/>
      <c r="B149" s="53"/>
      <c r="C149" s="53"/>
      <c r="D149" s="53"/>
      <c r="E149" s="59"/>
      <c r="F149" s="59"/>
      <c r="G149" s="59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1:23" ht="12.75" hidden="1" customHeight="1" x14ac:dyDescent="0.2">
      <c r="A150" s="91"/>
      <c r="B150" s="53"/>
      <c r="C150" s="53"/>
      <c r="D150" s="53"/>
      <c r="E150" s="59"/>
      <c r="F150" s="59"/>
      <c r="G150" s="59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1:23" ht="12.75" hidden="1" customHeight="1" x14ac:dyDescent="0.2">
      <c r="A151" s="91"/>
      <c r="B151" s="53"/>
      <c r="C151" s="53"/>
      <c r="D151" s="53"/>
      <c r="E151" s="59"/>
      <c r="F151" s="59"/>
      <c r="G151" s="59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1:23" ht="12.75" hidden="1" customHeight="1" x14ac:dyDescent="0.2">
      <c r="A152" s="91"/>
      <c r="B152" s="53"/>
      <c r="C152" s="53"/>
      <c r="D152" s="53"/>
      <c r="E152" s="59"/>
      <c r="F152" s="59"/>
      <c r="G152" s="59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1:23" ht="12.75" hidden="1" customHeight="1" x14ac:dyDescent="0.2">
      <c r="A153" s="91"/>
      <c r="B153" s="53"/>
      <c r="C153" s="53"/>
      <c r="D153" s="53"/>
      <c r="E153" s="59"/>
      <c r="F153" s="59"/>
      <c r="G153" s="59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1:23" ht="12.75" hidden="1" customHeight="1" x14ac:dyDescent="0.2">
      <c r="A154" s="91"/>
      <c r="B154" s="53"/>
      <c r="C154" s="53"/>
      <c r="D154" s="53"/>
      <c r="E154" s="59"/>
      <c r="F154" s="59"/>
      <c r="G154" s="59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1:23" ht="12.75" hidden="1" customHeight="1" x14ac:dyDescent="0.2">
      <c r="A155" s="91"/>
      <c r="B155" s="53"/>
      <c r="C155" s="53"/>
      <c r="D155" s="53"/>
      <c r="E155" s="59"/>
      <c r="F155" s="59"/>
      <c r="G155" s="59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1:23" ht="12.75" hidden="1" customHeight="1" x14ac:dyDescent="0.2">
      <c r="A156" s="91"/>
      <c r="B156" s="53"/>
      <c r="C156" s="53"/>
      <c r="D156" s="53"/>
      <c r="E156" s="59"/>
      <c r="F156" s="59"/>
      <c r="G156" s="59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1:23" ht="12.75" hidden="1" customHeight="1" x14ac:dyDescent="0.2">
      <c r="A157" s="91"/>
      <c r="B157" s="53"/>
      <c r="C157" s="53"/>
      <c r="D157" s="53"/>
      <c r="E157" s="59"/>
      <c r="F157" s="59"/>
      <c r="G157" s="59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1:23" ht="12.75" hidden="1" customHeight="1" x14ac:dyDescent="0.2">
      <c r="A158" s="91"/>
      <c r="B158" s="53"/>
      <c r="C158" s="53"/>
      <c r="D158" s="53"/>
      <c r="E158" s="59"/>
      <c r="F158" s="59"/>
      <c r="G158" s="59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1:23" ht="12.75" hidden="1" customHeight="1" x14ac:dyDescent="0.2">
      <c r="A159" s="91"/>
      <c r="B159" s="53"/>
      <c r="C159" s="53"/>
      <c r="D159" s="53"/>
      <c r="E159" s="59"/>
      <c r="F159" s="59"/>
      <c r="G159" s="59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1:23" ht="12.75" hidden="1" customHeight="1" x14ac:dyDescent="0.2">
      <c r="A160" s="91"/>
      <c r="B160" s="53"/>
      <c r="C160" s="53"/>
      <c r="D160" s="53"/>
      <c r="E160" s="59"/>
      <c r="F160" s="59"/>
      <c r="G160" s="59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1:23" ht="12.75" hidden="1" customHeight="1" x14ac:dyDescent="0.2">
      <c r="A161" s="91"/>
      <c r="B161" s="53"/>
      <c r="C161" s="53"/>
      <c r="D161" s="53"/>
      <c r="E161" s="59"/>
      <c r="F161" s="59"/>
      <c r="G161" s="59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1:23" ht="12.75" hidden="1" customHeight="1" x14ac:dyDescent="0.2">
      <c r="A162" s="91"/>
      <c r="B162" s="53"/>
      <c r="C162" s="53"/>
      <c r="D162" s="53"/>
      <c r="E162" s="59"/>
      <c r="F162" s="59"/>
      <c r="G162" s="59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1:23" ht="12.75" hidden="1" customHeight="1" x14ac:dyDescent="0.2">
      <c r="A163" s="91"/>
      <c r="B163" s="53"/>
      <c r="C163" s="53"/>
      <c r="D163" s="53"/>
      <c r="E163" s="59"/>
      <c r="F163" s="59"/>
      <c r="G163" s="59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1:23" ht="12.75" hidden="1" customHeight="1" x14ac:dyDescent="0.2">
      <c r="A164" s="91"/>
      <c r="B164" s="53"/>
      <c r="C164" s="53"/>
      <c r="D164" s="53"/>
      <c r="E164" s="59"/>
      <c r="F164" s="59"/>
      <c r="G164" s="59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1:23" ht="12.75" hidden="1" customHeight="1" x14ac:dyDescent="0.2">
      <c r="A165" s="91"/>
      <c r="B165" s="53"/>
      <c r="C165" s="53"/>
      <c r="D165" s="53"/>
      <c r="E165" s="59"/>
      <c r="F165" s="59"/>
      <c r="G165" s="59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1:23" ht="12.75" hidden="1" customHeight="1" x14ac:dyDescent="0.2">
      <c r="A166" s="91"/>
      <c r="B166" s="53"/>
      <c r="C166" s="53"/>
      <c r="D166" s="53"/>
      <c r="E166" s="59"/>
      <c r="F166" s="59"/>
      <c r="G166" s="59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1:23" ht="12.75" hidden="1" customHeight="1" x14ac:dyDescent="0.2">
      <c r="A167" s="91"/>
      <c r="B167" s="53"/>
      <c r="C167" s="53"/>
      <c r="D167" s="53"/>
      <c r="E167" s="59"/>
      <c r="F167" s="59"/>
      <c r="G167" s="59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1:23" ht="12.75" hidden="1" customHeight="1" x14ac:dyDescent="0.2">
      <c r="A168" s="91"/>
      <c r="B168" s="53"/>
      <c r="C168" s="53"/>
      <c r="D168" s="53"/>
      <c r="E168" s="59"/>
      <c r="F168" s="59"/>
      <c r="G168" s="59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1:23" ht="12.75" hidden="1" customHeight="1" x14ac:dyDescent="0.2">
      <c r="A169" s="91"/>
      <c r="B169" s="53"/>
      <c r="C169" s="53"/>
      <c r="D169" s="53"/>
      <c r="E169" s="59"/>
      <c r="F169" s="59"/>
      <c r="G169" s="59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1:23" ht="12.75" hidden="1" customHeight="1" x14ac:dyDescent="0.2">
      <c r="A170" s="91"/>
      <c r="B170" s="53"/>
      <c r="C170" s="53"/>
      <c r="D170" s="53"/>
      <c r="E170" s="59"/>
      <c r="F170" s="59"/>
      <c r="G170" s="59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1:23" ht="12.75" hidden="1" customHeight="1" x14ac:dyDescent="0.2">
      <c r="A171" s="91"/>
      <c r="B171" s="53"/>
      <c r="C171" s="53"/>
      <c r="D171" s="53"/>
      <c r="E171" s="59"/>
      <c r="F171" s="59"/>
      <c r="G171" s="59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  <row r="172" spans="1:23" ht="12.75" hidden="1" customHeight="1" x14ac:dyDescent="0.2">
      <c r="A172" s="91"/>
      <c r="B172" s="53"/>
      <c r="C172" s="53"/>
      <c r="D172" s="53"/>
      <c r="E172" s="59"/>
      <c r="F172" s="59"/>
      <c r="G172" s="59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</row>
    <row r="173" spans="1:23" ht="12.75" hidden="1" customHeight="1" x14ac:dyDescent="0.2">
      <c r="A173" s="91"/>
      <c r="B173" s="53"/>
      <c r="C173" s="53"/>
      <c r="D173" s="53"/>
      <c r="E173" s="59"/>
      <c r="F173" s="59"/>
      <c r="G173" s="59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</row>
    <row r="174" spans="1:23" ht="12.75" hidden="1" customHeight="1" x14ac:dyDescent="0.2">
      <c r="A174" s="91"/>
      <c r="B174" s="53"/>
      <c r="C174" s="53"/>
      <c r="D174" s="53"/>
      <c r="E174" s="59"/>
      <c r="F174" s="59"/>
      <c r="G174" s="59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</row>
    <row r="175" spans="1:23" ht="12.75" hidden="1" customHeight="1" x14ac:dyDescent="0.2">
      <c r="A175" s="91"/>
      <c r="B175" s="53"/>
      <c r="C175" s="53"/>
      <c r="D175" s="53"/>
      <c r="E175" s="59"/>
      <c r="F175" s="59"/>
      <c r="G175" s="59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</row>
    <row r="176" spans="1:23" ht="12.75" hidden="1" customHeight="1" x14ac:dyDescent="0.2">
      <c r="A176" s="91"/>
      <c r="B176" s="53"/>
      <c r="C176" s="53"/>
      <c r="D176" s="53"/>
      <c r="E176" s="59"/>
      <c r="F176" s="59"/>
      <c r="G176" s="59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</row>
    <row r="177" spans="1:23" ht="12.75" hidden="1" customHeight="1" x14ac:dyDescent="0.2">
      <c r="A177" s="91"/>
      <c r="B177" s="53"/>
      <c r="C177" s="53"/>
      <c r="D177" s="53"/>
      <c r="E177" s="59"/>
      <c r="F177" s="59"/>
      <c r="G177" s="59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</row>
    <row r="178" spans="1:23" ht="12.75" hidden="1" customHeight="1" x14ac:dyDescent="0.2">
      <c r="A178" s="91"/>
      <c r="B178" s="53"/>
      <c r="C178" s="53"/>
      <c r="D178" s="53"/>
      <c r="E178" s="59"/>
      <c r="F178" s="59"/>
      <c r="G178" s="59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</row>
    <row r="179" spans="1:23" ht="12.75" hidden="1" customHeight="1" x14ac:dyDescent="0.2">
      <c r="A179" s="91"/>
      <c r="B179" s="53"/>
      <c r="C179" s="53"/>
      <c r="D179" s="53"/>
      <c r="E179" s="59"/>
      <c r="F179" s="59"/>
      <c r="G179" s="59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</row>
    <row r="180" spans="1:23" ht="12.75" hidden="1" customHeight="1" x14ac:dyDescent="0.2">
      <c r="A180" s="91"/>
      <c r="B180" s="53"/>
      <c r="C180" s="53"/>
      <c r="D180" s="53"/>
      <c r="E180" s="59"/>
      <c r="F180" s="59"/>
      <c r="G180" s="59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</row>
    <row r="181" spans="1:23" ht="12.75" hidden="1" customHeight="1" x14ac:dyDescent="0.2">
      <c r="A181" s="91"/>
      <c r="B181" s="53"/>
      <c r="C181" s="53"/>
      <c r="D181" s="53"/>
      <c r="E181" s="59"/>
      <c r="F181" s="59"/>
      <c r="G181" s="59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</row>
    <row r="182" spans="1:23" ht="12.75" hidden="1" customHeight="1" x14ac:dyDescent="0.2">
      <c r="A182" s="91"/>
      <c r="B182" s="53"/>
      <c r="C182" s="53"/>
      <c r="D182" s="53"/>
      <c r="E182" s="59"/>
      <c r="F182" s="59"/>
      <c r="G182" s="59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</row>
    <row r="183" spans="1:23" ht="12.75" hidden="1" customHeight="1" x14ac:dyDescent="0.2">
      <c r="A183" s="91"/>
      <c r="B183" s="53"/>
      <c r="C183" s="53"/>
      <c r="D183" s="53"/>
      <c r="E183" s="59"/>
      <c r="F183" s="59"/>
      <c r="G183" s="59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</row>
    <row r="184" spans="1:23" ht="12.75" hidden="1" customHeight="1" x14ac:dyDescent="0.2">
      <c r="A184" s="91"/>
      <c r="B184" s="53"/>
      <c r="C184" s="53"/>
      <c r="D184" s="53"/>
      <c r="E184" s="59"/>
      <c r="F184" s="59"/>
      <c r="G184" s="59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</row>
    <row r="185" spans="1:23" ht="12.75" hidden="1" customHeight="1" x14ac:dyDescent="0.2">
      <c r="A185" s="91"/>
      <c r="B185" s="53"/>
      <c r="C185" s="53"/>
      <c r="D185" s="53"/>
      <c r="E185" s="59"/>
      <c r="F185" s="59"/>
      <c r="G185" s="59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</row>
    <row r="186" spans="1:23" ht="12.75" hidden="1" customHeight="1" x14ac:dyDescent="0.2">
      <c r="A186" s="91"/>
      <c r="B186" s="53"/>
      <c r="C186" s="53"/>
      <c r="D186" s="53"/>
      <c r="E186" s="59"/>
      <c r="F186" s="59"/>
      <c r="G186" s="59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</row>
    <row r="187" spans="1:23" ht="12.75" hidden="1" customHeight="1" x14ac:dyDescent="0.2">
      <c r="A187" s="91"/>
      <c r="B187" s="53"/>
      <c r="C187" s="53"/>
      <c r="D187" s="53"/>
      <c r="E187" s="59"/>
      <c r="F187" s="59"/>
      <c r="G187" s="59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</row>
    <row r="188" spans="1:23" ht="12.75" hidden="1" customHeight="1" x14ac:dyDescent="0.2">
      <c r="A188" s="91"/>
      <c r="B188" s="53"/>
      <c r="C188" s="53"/>
      <c r="D188" s="53"/>
      <c r="E188" s="59"/>
      <c r="F188" s="59"/>
      <c r="G188" s="59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</row>
    <row r="189" spans="1:23" ht="12.75" hidden="1" customHeight="1" x14ac:dyDescent="0.2">
      <c r="A189" s="91"/>
      <c r="B189" s="53"/>
      <c r="C189" s="53"/>
      <c r="D189" s="53"/>
      <c r="E189" s="59"/>
      <c r="F189" s="59"/>
      <c r="G189" s="59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</row>
    <row r="190" spans="1:23" ht="12.75" hidden="1" customHeight="1" x14ac:dyDescent="0.2">
      <c r="A190" s="91"/>
      <c r="B190" s="53"/>
      <c r="C190" s="53"/>
      <c r="D190" s="53"/>
      <c r="E190" s="59"/>
      <c r="F190" s="59"/>
      <c r="G190" s="59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</row>
    <row r="191" spans="1:23" ht="12.75" hidden="1" customHeight="1" x14ac:dyDescent="0.2">
      <c r="A191" s="91"/>
      <c r="B191" s="53"/>
      <c r="C191" s="53"/>
      <c r="D191" s="53"/>
      <c r="E191" s="59"/>
      <c r="F191" s="59"/>
      <c r="G191" s="59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</row>
    <row r="192" spans="1:23" ht="12.75" hidden="1" customHeight="1" x14ac:dyDescent="0.2">
      <c r="A192" s="91"/>
      <c r="B192" s="53"/>
      <c r="C192" s="53"/>
      <c r="D192" s="53"/>
      <c r="E192" s="59"/>
      <c r="F192" s="59"/>
      <c r="G192" s="59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</row>
    <row r="193" spans="1:23" ht="12.75" hidden="1" customHeight="1" x14ac:dyDescent="0.2">
      <c r="A193" s="91"/>
      <c r="B193" s="53"/>
      <c r="C193" s="53"/>
      <c r="D193" s="53"/>
      <c r="E193" s="59"/>
      <c r="F193" s="59"/>
      <c r="G193" s="59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</row>
    <row r="194" spans="1:23" ht="12.75" hidden="1" customHeight="1" x14ac:dyDescent="0.2">
      <c r="A194" s="91"/>
      <c r="B194" s="53"/>
      <c r="C194" s="53"/>
      <c r="D194" s="53"/>
      <c r="E194" s="59"/>
      <c r="F194" s="59"/>
      <c r="G194" s="59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</row>
    <row r="195" spans="1:23" ht="12.75" hidden="1" customHeight="1" x14ac:dyDescent="0.2">
      <c r="A195" s="91"/>
      <c r="B195" s="53"/>
      <c r="C195" s="53"/>
      <c r="D195" s="53"/>
      <c r="E195" s="59"/>
      <c r="F195" s="59"/>
      <c r="G195" s="59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</row>
    <row r="196" spans="1:23" ht="12.75" hidden="1" customHeight="1" x14ac:dyDescent="0.2">
      <c r="A196" s="91"/>
      <c r="B196" s="53"/>
      <c r="C196" s="53"/>
      <c r="D196" s="53"/>
      <c r="E196" s="59"/>
      <c r="F196" s="59"/>
      <c r="G196" s="59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</row>
    <row r="197" spans="1:23" ht="12.75" hidden="1" customHeight="1" x14ac:dyDescent="0.2">
      <c r="A197" s="91"/>
      <c r="B197" s="53"/>
      <c r="C197" s="53"/>
      <c r="D197" s="53"/>
      <c r="E197" s="59"/>
      <c r="F197" s="59"/>
      <c r="G197" s="59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</row>
    <row r="198" spans="1:23" ht="12.75" hidden="1" customHeight="1" x14ac:dyDescent="0.2">
      <c r="A198" s="91"/>
      <c r="B198" s="53"/>
      <c r="C198" s="53"/>
      <c r="D198" s="53"/>
      <c r="E198" s="59"/>
      <c r="F198" s="59"/>
      <c r="G198" s="59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</row>
    <row r="199" spans="1:23" ht="12.75" hidden="1" customHeight="1" x14ac:dyDescent="0.2">
      <c r="A199" s="91"/>
      <c r="B199" s="53"/>
      <c r="C199" s="53"/>
      <c r="D199" s="53"/>
      <c r="E199" s="59"/>
      <c r="F199" s="59"/>
      <c r="G199" s="59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</row>
    <row r="200" spans="1:23" ht="12.75" hidden="1" customHeight="1" x14ac:dyDescent="0.2">
      <c r="A200" s="91"/>
      <c r="B200" s="53"/>
      <c r="C200" s="53"/>
      <c r="D200" s="53"/>
      <c r="E200" s="59"/>
      <c r="F200" s="59"/>
      <c r="G200" s="59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</row>
    <row r="201" spans="1:23" ht="12.75" hidden="1" customHeight="1" x14ac:dyDescent="0.2">
      <c r="A201" s="91"/>
      <c r="B201" s="53"/>
      <c r="C201" s="53"/>
      <c r="D201" s="53"/>
      <c r="E201" s="59"/>
      <c r="F201" s="59"/>
      <c r="G201" s="59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</row>
    <row r="202" spans="1:23" ht="12.75" hidden="1" customHeight="1" x14ac:dyDescent="0.2">
      <c r="A202" s="91"/>
      <c r="B202" s="53"/>
      <c r="C202" s="53"/>
      <c r="D202" s="53"/>
      <c r="E202" s="59"/>
      <c r="F202" s="59"/>
      <c r="G202" s="59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3" ht="12.75" hidden="1" customHeight="1" x14ac:dyDescent="0.2">
      <c r="A203" s="91"/>
      <c r="B203" s="53"/>
      <c r="C203" s="53"/>
      <c r="D203" s="53"/>
      <c r="E203" s="59"/>
      <c r="F203" s="59"/>
      <c r="G203" s="59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</row>
    <row r="204" spans="1:23" ht="12.75" hidden="1" customHeight="1" x14ac:dyDescent="0.2">
      <c r="A204" s="91"/>
      <c r="B204" s="53"/>
      <c r="C204" s="53"/>
      <c r="D204" s="53"/>
      <c r="E204" s="59"/>
      <c r="F204" s="59"/>
      <c r="G204" s="59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</row>
    <row r="205" spans="1:23" ht="12.75" hidden="1" customHeight="1" x14ac:dyDescent="0.2">
      <c r="A205" s="91"/>
      <c r="B205" s="53"/>
      <c r="C205" s="53"/>
      <c r="D205" s="53"/>
      <c r="E205" s="59"/>
      <c r="F205" s="59"/>
      <c r="G205" s="59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</row>
    <row r="206" spans="1:23" ht="12.75" hidden="1" customHeight="1" x14ac:dyDescent="0.2">
      <c r="A206" s="91"/>
      <c r="B206" s="53"/>
      <c r="C206" s="53"/>
      <c r="D206" s="53"/>
      <c r="E206" s="59"/>
      <c r="F206" s="59"/>
      <c r="G206" s="59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</row>
    <row r="207" spans="1:23" ht="12.75" hidden="1" customHeight="1" x14ac:dyDescent="0.2">
      <c r="A207" s="91"/>
      <c r="B207" s="53"/>
      <c r="C207" s="53"/>
      <c r="D207" s="53"/>
      <c r="E207" s="59"/>
      <c r="F207" s="59"/>
      <c r="G207" s="59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</row>
    <row r="208" spans="1:23" ht="12.75" hidden="1" customHeight="1" x14ac:dyDescent="0.2">
      <c r="A208" s="91"/>
      <c r="B208" s="53"/>
      <c r="C208" s="53"/>
      <c r="D208" s="53"/>
      <c r="E208" s="59"/>
      <c r="F208" s="59"/>
      <c r="G208" s="59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</row>
    <row r="209" spans="1:23" ht="12.75" hidden="1" customHeight="1" x14ac:dyDescent="0.2">
      <c r="A209" s="91"/>
      <c r="B209" s="53"/>
      <c r="C209" s="53"/>
      <c r="D209" s="53"/>
      <c r="E209" s="59"/>
      <c r="F209" s="59"/>
      <c r="G209" s="59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</row>
    <row r="210" spans="1:23" ht="12.75" hidden="1" customHeight="1" x14ac:dyDescent="0.2">
      <c r="A210" s="91"/>
      <c r="B210" s="53"/>
      <c r="C210" s="53"/>
      <c r="D210" s="53"/>
      <c r="E210" s="59"/>
      <c r="F210" s="59"/>
      <c r="G210" s="59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</row>
    <row r="211" spans="1:23" ht="12.75" hidden="1" customHeight="1" x14ac:dyDescent="0.2">
      <c r="A211" s="91"/>
      <c r="B211" s="53"/>
      <c r="C211" s="53"/>
      <c r="D211" s="53"/>
      <c r="E211" s="59"/>
      <c r="F211" s="59"/>
      <c r="G211" s="59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</row>
    <row r="212" spans="1:23" ht="12.75" hidden="1" customHeight="1" x14ac:dyDescent="0.2">
      <c r="A212" s="91"/>
      <c r="B212" s="53"/>
      <c r="C212" s="53"/>
      <c r="D212" s="53"/>
      <c r="E212" s="59"/>
      <c r="F212" s="59"/>
      <c r="G212" s="59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</row>
    <row r="213" spans="1:23" ht="12.75" hidden="1" customHeight="1" x14ac:dyDescent="0.2">
      <c r="A213" s="91"/>
      <c r="B213" s="53"/>
      <c r="C213" s="53"/>
      <c r="D213" s="53"/>
      <c r="E213" s="59"/>
      <c r="F213" s="59"/>
      <c r="G213" s="59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</row>
    <row r="214" spans="1:23" ht="12.75" hidden="1" customHeight="1" x14ac:dyDescent="0.2">
      <c r="A214" s="91"/>
      <c r="B214" s="53"/>
      <c r="C214" s="53"/>
      <c r="D214" s="53"/>
      <c r="E214" s="59"/>
      <c r="F214" s="59"/>
      <c r="G214" s="59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</row>
    <row r="215" spans="1:23" ht="12.75" hidden="1" customHeight="1" x14ac:dyDescent="0.2">
      <c r="A215" s="91"/>
      <c r="B215" s="53"/>
      <c r="C215" s="53"/>
      <c r="D215" s="53"/>
      <c r="E215" s="59"/>
      <c r="F215" s="59"/>
      <c r="G215" s="59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</row>
    <row r="216" spans="1:23" ht="12.75" hidden="1" customHeight="1" x14ac:dyDescent="0.2">
      <c r="A216" s="91"/>
      <c r="B216" s="53"/>
      <c r="C216" s="53"/>
      <c r="D216" s="53"/>
      <c r="E216" s="59"/>
      <c r="F216" s="59"/>
      <c r="G216" s="59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</row>
    <row r="217" spans="1:23" ht="12.75" hidden="1" customHeight="1" x14ac:dyDescent="0.2">
      <c r="A217" s="91"/>
      <c r="B217" s="53"/>
      <c r="C217" s="53"/>
      <c r="D217" s="53"/>
      <c r="E217" s="59"/>
      <c r="F217" s="59"/>
      <c r="G217" s="59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</row>
    <row r="218" spans="1:23" ht="12.75" hidden="1" customHeight="1" x14ac:dyDescent="0.2">
      <c r="A218" s="91"/>
      <c r="B218" s="53"/>
      <c r="C218" s="53"/>
      <c r="D218" s="53"/>
      <c r="E218" s="59"/>
      <c r="F218" s="59"/>
      <c r="G218" s="59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</row>
    <row r="219" spans="1:23" ht="12.75" hidden="1" customHeight="1" x14ac:dyDescent="0.2">
      <c r="A219" s="91"/>
      <c r="B219" s="53"/>
      <c r="C219" s="53"/>
      <c r="D219" s="53"/>
      <c r="E219" s="59"/>
      <c r="F219" s="59"/>
      <c r="G219" s="59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</row>
    <row r="220" spans="1:23" ht="12.75" hidden="1" customHeight="1" x14ac:dyDescent="0.2">
      <c r="A220" s="91"/>
      <c r="B220" s="53"/>
      <c r="C220" s="53"/>
      <c r="D220" s="53"/>
      <c r="E220" s="59"/>
      <c r="F220" s="59"/>
      <c r="G220" s="59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</row>
    <row r="221" spans="1:23" ht="12.75" hidden="1" customHeight="1" x14ac:dyDescent="0.2">
      <c r="A221" s="91"/>
      <c r="B221" s="53"/>
      <c r="C221" s="53"/>
      <c r="D221" s="53"/>
      <c r="E221" s="59"/>
      <c r="F221" s="59"/>
      <c r="G221" s="59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</row>
    <row r="222" spans="1:23" ht="12.75" hidden="1" customHeight="1" x14ac:dyDescent="0.2">
      <c r="A222" s="91"/>
      <c r="B222" s="53"/>
      <c r="C222" s="53"/>
      <c r="D222" s="53"/>
      <c r="E222" s="59"/>
      <c r="F222" s="59"/>
      <c r="G222" s="59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</row>
    <row r="223" spans="1:23" ht="12.75" hidden="1" customHeight="1" x14ac:dyDescent="0.2">
      <c r="A223" s="91"/>
      <c r="B223" s="53"/>
      <c r="C223" s="53"/>
      <c r="D223" s="53"/>
      <c r="E223" s="59"/>
      <c r="F223" s="59"/>
      <c r="G223" s="59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</row>
    <row r="224" spans="1:23" ht="12.75" hidden="1" customHeight="1" x14ac:dyDescent="0.2">
      <c r="A224" s="91"/>
      <c r="B224" s="53"/>
      <c r="C224" s="53"/>
      <c r="D224" s="53"/>
      <c r="E224" s="59"/>
      <c r="F224" s="59"/>
      <c r="G224" s="59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</row>
    <row r="225" spans="1:23" ht="12.75" hidden="1" customHeight="1" x14ac:dyDescent="0.2">
      <c r="A225" s="91"/>
      <c r="B225" s="53"/>
      <c r="C225" s="53"/>
      <c r="D225" s="53"/>
      <c r="E225" s="59"/>
      <c r="F225" s="59"/>
      <c r="G225" s="59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</row>
    <row r="226" spans="1:23" ht="12.75" hidden="1" customHeight="1" x14ac:dyDescent="0.2">
      <c r="A226" s="91"/>
      <c r="B226" s="53"/>
      <c r="C226" s="53"/>
      <c r="D226" s="53"/>
      <c r="E226" s="59"/>
      <c r="F226" s="59"/>
      <c r="G226" s="59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</row>
    <row r="227" spans="1:23" ht="12.75" hidden="1" customHeight="1" x14ac:dyDescent="0.2">
      <c r="A227" s="91"/>
      <c r="B227" s="53"/>
      <c r="C227" s="53"/>
      <c r="D227" s="53"/>
      <c r="E227" s="59"/>
      <c r="F227" s="59"/>
      <c r="G227" s="59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</row>
    <row r="228" spans="1:23" ht="12.75" hidden="1" customHeight="1" x14ac:dyDescent="0.2">
      <c r="A228" s="91"/>
      <c r="B228" s="53"/>
      <c r="C228" s="53"/>
      <c r="D228" s="53"/>
      <c r="E228" s="59"/>
      <c r="F228" s="59"/>
      <c r="G228" s="59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</row>
    <row r="229" spans="1:23" ht="12.75" hidden="1" customHeight="1" x14ac:dyDescent="0.2">
      <c r="A229" s="91"/>
      <c r="B229" s="53"/>
      <c r="C229" s="53"/>
      <c r="D229" s="53"/>
      <c r="E229" s="59"/>
      <c r="F229" s="59"/>
      <c r="G229" s="59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</row>
    <row r="230" spans="1:23" ht="12.75" hidden="1" customHeight="1" x14ac:dyDescent="0.2">
      <c r="A230" s="91"/>
      <c r="B230" s="53"/>
      <c r="C230" s="53"/>
      <c r="D230" s="53"/>
      <c r="E230" s="59"/>
      <c r="F230" s="59"/>
      <c r="G230" s="59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</row>
    <row r="231" spans="1:23" ht="12.75" hidden="1" customHeight="1" x14ac:dyDescent="0.2">
      <c r="A231" s="91"/>
      <c r="B231" s="53"/>
      <c r="C231" s="53"/>
      <c r="D231" s="53"/>
      <c r="E231" s="59"/>
      <c r="F231" s="59"/>
      <c r="G231" s="59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</row>
    <row r="232" spans="1:23" ht="12.75" hidden="1" customHeight="1" x14ac:dyDescent="0.2">
      <c r="A232" s="91"/>
      <c r="B232" s="53"/>
      <c r="C232" s="53"/>
      <c r="D232" s="53"/>
      <c r="E232" s="59"/>
      <c r="F232" s="59"/>
      <c r="G232" s="59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</row>
    <row r="233" spans="1:23" ht="12.75" hidden="1" customHeight="1" x14ac:dyDescent="0.2">
      <c r="A233" s="91"/>
      <c r="B233" s="53"/>
      <c r="C233" s="53"/>
      <c r="D233" s="53"/>
      <c r="E233" s="59"/>
      <c r="F233" s="59"/>
      <c r="G233" s="59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</row>
    <row r="234" spans="1:23" ht="12.75" hidden="1" customHeight="1" x14ac:dyDescent="0.2">
      <c r="A234" s="91"/>
      <c r="B234" s="53"/>
      <c r="C234" s="53"/>
      <c r="D234" s="53"/>
      <c r="E234" s="59"/>
      <c r="F234" s="59"/>
      <c r="G234" s="59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</row>
    <row r="235" spans="1:23" ht="12.75" hidden="1" customHeight="1" x14ac:dyDescent="0.2">
      <c r="A235" s="91"/>
      <c r="B235" s="53"/>
      <c r="C235" s="53"/>
      <c r="D235" s="53"/>
      <c r="E235" s="59"/>
      <c r="F235" s="59"/>
      <c r="G235" s="59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</row>
    <row r="236" spans="1:23" ht="12.75" hidden="1" customHeight="1" x14ac:dyDescent="0.2">
      <c r="A236" s="91"/>
      <c r="B236" s="53"/>
      <c r="C236" s="53"/>
      <c r="D236" s="53"/>
      <c r="E236" s="59"/>
      <c r="F236" s="59"/>
      <c r="G236" s="59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</row>
    <row r="237" spans="1:23" ht="12.75" hidden="1" customHeight="1" x14ac:dyDescent="0.2">
      <c r="A237" s="91"/>
      <c r="B237" s="53"/>
      <c r="C237" s="53"/>
      <c r="D237" s="53"/>
      <c r="E237" s="59"/>
      <c r="F237" s="59"/>
      <c r="G237" s="59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</row>
    <row r="238" spans="1:23" ht="12.75" hidden="1" customHeight="1" x14ac:dyDescent="0.2">
      <c r="A238" s="91"/>
      <c r="B238" s="53"/>
      <c r="C238" s="53"/>
      <c r="D238" s="53"/>
      <c r="E238" s="59"/>
      <c r="F238" s="59"/>
      <c r="G238" s="59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</row>
    <row r="239" spans="1:23" ht="12.75" hidden="1" customHeight="1" x14ac:dyDescent="0.2">
      <c r="A239" s="91"/>
      <c r="B239" s="53"/>
      <c r="C239" s="53"/>
      <c r="D239" s="53"/>
      <c r="E239" s="59"/>
      <c r="F239" s="59"/>
      <c r="G239" s="59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</row>
    <row r="240" spans="1:23" ht="12.75" hidden="1" customHeight="1" x14ac:dyDescent="0.2">
      <c r="A240" s="91"/>
      <c r="B240" s="53"/>
      <c r="C240" s="53"/>
      <c r="D240" s="53"/>
      <c r="E240" s="59"/>
      <c r="F240" s="59"/>
      <c r="G240" s="59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</row>
    <row r="241" spans="1:23" ht="12.75" hidden="1" customHeight="1" x14ac:dyDescent="0.2">
      <c r="A241" s="91"/>
      <c r="B241" s="53"/>
      <c r="C241" s="53"/>
      <c r="D241" s="53"/>
      <c r="E241" s="59"/>
      <c r="F241" s="59"/>
      <c r="G241" s="59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</row>
    <row r="242" spans="1:23" ht="12.75" hidden="1" customHeight="1" x14ac:dyDescent="0.2">
      <c r="A242" s="91"/>
      <c r="B242" s="53"/>
      <c r="C242" s="53"/>
      <c r="D242" s="53"/>
      <c r="E242" s="59"/>
      <c r="F242" s="59"/>
      <c r="G242" s="59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</row>
    <row r="243" spans="1:23" ht="12.75" hidden="1" customHeight="1" x14ac:dyDescent="0.2">
      <c r="A243" s="91"/>
      <c r="B243" s="53"/>
      <c r="C243" s="53"/>
      <c r="D243" s="53"/>
      <c r="E243" s="59"/>
      <c r="F243" s="59"/>
      <c r="G243" s="59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</row>
    <row r="244" spans="1:23" ht="12.75" hidden="1" customHeight="1" x14ac:dyDescent="0.2">
      <c r="A244" s="91"/>
      <c r="B244" s="53"/>
      <c r="C244" s="53"/>
      <c r="D244" s="53"/>
      <c r="E244" s="59"/>
      <c r="F244" s="59"/>
      <c r="G244" s="59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</row>
    <row r="245" spans="1:23" ht="12.75" hidden="1" customHeight="1" x14ac:dyDescent="0.2">
      <c r="A245" s="91"/>
      <c r="B245" s="53"/>
      <c r="C245" s="53"/>
      <c r="D245" s="53"/>
      <c r="E245" s="59"/>
      <c r="F245" s="59"/>
      <c r="G245" s="59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</row>
    <row r="246" spans="1:23" ht="12.75" hidden="1" customHeight="1" x14ac:dyDescent="0.2">
      <c r="A246" s="91"/>
      <c r="B246" s="53"/>
      <c r="C246" s="53"/>
      <c r="D246" s="53"/>
      <c r="E246" s="59"/>
      <c r="F246" s="59"/>
      <c r="G246" s="59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</row>
    <row r="247" spans="1:23" ht="12.75" hidden="1" customHeight="1" x14ac:dyDescent="0.2">
      <c r="A247" s="91"/>
      <c r="B247" s="53"/>
      <c r="C247" s="53"/>
      <c r="D247" s="53"/>
      <c r="E247" s="59"/>
      <c r="F247" s="59"/>
      <c r="G247" s="59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</row>
    <row r="248" spans="1:23" ht="12.75" hidden="1" customHeight="1" x14ac:dyDescent="0.2">
      <c r="A248" s="91"/>
      <c r="B248" s="53"/>
      <c r="C248" s="53"/>
      <c r="D248" s="53"/>
      <c r="E248" s="59"/>
      <c r="F248" s="59"/>
      <c r="G248" s="59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</row>
    <row r="249" spans="1:23" ht="12.75" hidden="1" customHeight="1" x14ac:dyDescent="0.2">
      <c r="A249" s="91"/>
      <c r="B249" s="53"/>
      <c r="C249" s="53"/>
      <c r="D249" s="53"/>
      <c r="E249" s="59"/>
      <c r="F249" s="59"/>
      <c r="G249" s="59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</row>
    <row r="250" spans="1:23" ht="12.75" hidden="1" customHeight="1" x14ac:dyDescent="0.2">
      <c r="A250" s="91"/>
      <c r="B250" s="53"/>
      <c r="C250" s="53"/>
      <c r="D250" s="53"/>
      <c r="E250" s="59"/>
      <c r="F250" s="59"/>
      <c r="G250" s="59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</row>
    <row r="251" spans="1:23" ht="12.75" hidden="1" customHeight="1" x14ac:dyDescent="0.2">
      <c r="A251" s="91"/>
      <c r="B251" s="53"/>
      <c r="C251" s="53"/>
      <c r="D251" s="53"/>
      <c r="E251" s="59"/>
      <c r="F251" s="59"/>
      <c r="G251" s="59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</row>
    <row r="252" spans="1:23" ht="12.75" hidden="1" customHeight="1" x14ac:dyDescent="0.2">
      <c r="A252" s="91"/>
      <c r="B252" s="53"/>
      <c r="C252" s="53"/>
      <c r="D252" s="53"/>
      <c r="E252" s="59"/>
      <c r="F252" s="59"/>
      <c r="G252" s="59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</row>
    <row r="253" spans="1:23" ht="12.75" hidden="1" customHeight="1" x14ac:dyDescent="0.2">
      <c r="A253" s="91"/>
      <c r="B253" s="53"/>
      <c r="C253" s="53"/>
      <c r="D253" s="53"/>
      <c r="E253" s="59"/>
      <c r="F253" s="59"/>
      <c r="G253" s="59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</row>
    <row r="254" spans="1:23" ht="12.75" hidden="1" customHeight="1" x14ac:dyDescent="0.2">
      <c r="A254" s="91"/>
      <c r="B254" s="53"/>
      <c r="C254" s="53"/>
      <c r="D254" s="53"/>
      <c r="E254" s="59"/>
      <c r="F254" s="59"/>
      <c r="G254" s="59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</row>
    <row r="255" spans="1:23" ht="12.75" hidden="1" customHeight="1" x14ac:dyDescent="0.2">
      <c r="A255" s="91"/>
      <c r="B255" s="53"/>
      <c r="C255" s="53"/>
      <c r="D255" s="53"/>
      <c r="E255" s="59"/>
      <c r="F255" s="59"/>
      <c r="G255" s="59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</row>
    <row r="256" spans="1:23" ht="12.75" hidden="1" customHeight="1" x14ac:dyDescent="0.2">
      <c r="A256" s="91"/>
      <c r="B256" s="53"/>
      <c r="C256" s="53"/>
      <c r="D256" s="53"/>
      <c r="E256" s="59"/>
      <c r="F256" s="59"/>
      <c r="G256" s="59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</row>
    <row r="257" spans="1:23" ht="12.75" hidden="1" customHeight="1" x14ac:dyDescent="0.2">
      <c r="A257" s="91"/>
      <c r="B257" s="53"/>
      <c r="C257" s="53"/>
      <c r="D257" s="53"/>
      <c r="E257" s="59"/>
      <c r="F257" s="59"/>
      <c r="G257" s="59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</row>
    <row r="258" spans="1:23" ht="15.75" hidden="1" customHeight="1" x14ac:dyDescent="0.2"/>
    <row r="259" spans="1:23" ht="15.75" hidden="1" customHeight="1" x14ac:dyDescent="0.2"/>
    <row r="260" spans="1:23" ht="15.75" hidden="1" customHeight="1" x14ac:dyDescent="0.2"/>
    <row r="261" spans="1:23" ht="15.75" hidden="1" customHeight="1" x14ac:dyDescent="0.2"/>
    <row r="262" spans="1:23" ht="15.75" hidden="1" customHeight="1" x14ac:dyDescent="0.2"/>
    <row r="263" spans="1:23" ht="15.75" hidden="1" customHeight="1" x14ac:dyDescent="0.2"/>
    <row r="264" spans="1:23" ht="15.75" hidden="1" customHeight="1" x14ac:dyDescent="0.2"/>
    <row r="265" spans="1:23" ht="15.75" hidden="1" customHeight="1" x14ac:dyDescent="0.2"/>
    <row r="266" spans="1:23" ht="15.75" hidden="1" customHeight="1" x14ac:dyDescent="0.2"/>
    <row r="267" spans="1:23" ht="15.75" hidden="1" customHeight="1" x14ac:dyDescent="0.2"/>
    <row r="268" spans="1:23" ht="15.75" hidden="1" customHeight="1" x14ac:dyDescent="0.2"/>
    <row r="269" spans="1:23" ht="15.75" hidden="1" customHeight="1" x14ac:dyDescent="0.2"/>
    <row r="270" spans="1:23" ht="15.75" hidden="1" customHeight="1" x14ac:dyDescent="0.2"/>
    <row r="271" spans="1:23" ht="15.75" hidden="1" customHeight="1" x14ac:dyDescent="0.2"/>
    <row r="272" spans="1:23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</sheetData>
  <mergeCells count="5">
    <mergeCell ref="A1:A2"/>
    <mergeCell ref="B1:B2"/>
    <mergeCell ref="C1:C2"/>
    <mergeCell ref="D1:D2"/>
    <mergeCell ref="E1:H1"/>
  </mergeCells>
  <hyperlinks>
    <hyperlink ref="E55" r:id="rId1" location="foot1" xr:uid="{00000000-0004-0000-0100-000000000000}"/>
  </hyperlink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8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22" customWidth="1"/>
    <col min="2" max="2" width="8.42578125" customWidth="1"/>
    <col min="3" max="3" width="12.85546875" customWidth="1"/>
    <col min="4" max="4" width="14.42578125" customWidth="1"/>
    <col min="5" max="5" width="16.42578125" customWidth="1"/>
    <col min="6" max="6" width="11.5703125" customWidth="1"/>
    <col min="7" max="7" width="13" customWidth="1"/>
    <col min="8" max="8" width="14.42578125" customWidth="1"/>
    <col min="9" max="9" width="17.140625" customWidth="1"/>
    <col min="10" max="10" width="4.140625" customWidth="1"/>
    <col min="11" max="11" width="11.28515625" customWidth="1"/>
    <col min="12" max="13" width="13.85546875" customWidth="1"/>
    <col min="14" max="14" width="16.140625" customWidth="1"/>
    <col min="15" max="15" width="13" customWidth="1"/>
    <col min="16" max="16" width="11" customWidth="1"/>
    <col min="17" max="17" width="10.42578125" customWidth="1"/>
    <col min="18" max="18" width="12.7109375" customWidth="1"/>
    <col min="19" max="19" width="14.42578125" customWidth="1"/>
    <col min="20" max="20" width="13.42578125" customWidth="1"/>
    <col min="21" max="21" width="14" customWidth="1"/>
    <col min="22" max="22" width="21.5703125" customWidth="1"/>
    <col min="23" max="23" width="22" customWidth="1"/>
    <col min="24" max="25" width="8.7109375" hidden="1" customWidth="1"/>
  </cols>
  <sheetData>
    <row r="1" spans="1:25" ht="15.75" customHeight="1" x14ac:dyDescent="0.2">
      <c r="A1" s="223" t="s">
        <v>0</v>
      </c>
      <c r="B1" s="226" t="s">
        <v>1</v>
      </c>
      <c r="C1" s="229" t="s">
        <v>5</v>
      </c>
      <c r="D1" s="226" t="s">
        <v>124</v>
      </c>
      <c r="E1" s="231" t="s">
        <v>125</v>
      </c>
      <c r="F1" s="232"/>
      <c r="G1" s="243" t="s">
        <v>126</v>
      </c>
      <c r="H1" s="244"/>
      <c r="I1" s="244"/>
      <c r="J1" s="244"/>
      <c r="K1" s="245"/>
      <c r="L1" s="243" t="s">
        <v>127</v>
      </c>
      <c r="M1" s="244"/>
      <c r="N1" s="245"/>
      <c r="O1" s="233" t="s">
        <v>128</v>
      </c>
      <c r="P1" s="234"/>
      <c r="Q1" s="234"/>
      <c r="R1" s="234"/>
      <c r="S1" s="235"/>
      <c r="T1" s="236" t="s">
        <v>129</v>
      </c>
      <c r="U1" s="235"/>
      <c r="V1" s="237" t="s">
        <v>130</v>
      </c>
      <c r="W1" s="238"/>
      <c r="X1" s="92"/>
      <c r="Y1" s="93"/>
    </row>
    <row r="2" spans="1:25" ht="15.75" customHeight="1" x14ac:dyDescent="0.2">
      <c r="A2" s="224"/>
      <c r="B2" s="227"/>
      <c r="C2" s="230"/>
      <c r="D2" s="227"/>
      <c r="E2" s="239" t="s">
        <v>131</v>
      </c>
      <c r="F2" s="208" t="s">
        <v>132</v>
      </c>
      <c r="G2" s="239" t="s">
        <v>133</v>
      </c>
      <c r="H2" s="240" t="s">
        <v>134</v>
      </c>
      <c r="I2" s="240" t="s">
        <v>135</v>
      </c>
      <c r="J2" s="240"/>
      <c r="K2" s="208" t="s">
        <v>136</v>
      </c>
      <c r="L2" s="241" t="s">
        <v>137</v>
      </c>
      <c r="M2" s="215" t="s">
        <v>138</v>
      </c>
      <c r="N2" s="208" t="s">
        <v>139</v>
      </c>
      <c r="O2" s="217" t="s">
        <v>140</v>
      </c>
      <c r="P2" s="219" t="s">
        <v>141</v>
      </c>
      <c r="Q2" s="219" t="s">
        <v>142</v>
      </c>
      <c r="R2" s="219" t="s">
        <v>143</v>
      </c>
      <c r="S2" s="221" t="s">
        <v>144</v>
      </c>
      <c r="T2" s="217" t="s">
        <v>145</v>
      </c>
      <c r="U2" s="221" t="s">
        <v>146</v>
      </c>
      <c r="V2" s="246" t="s">
        <v>147</v>
      </c>
      <c r="W2" s="213" t="s">
        <v>148</v>
      </c>
      <c r="X2" s="92"/>
      <c r="Y2" s="93"/>
    </row>
    <row r="3" spans="1:25" ht="38.25" customHeight="1" x14ac:dyDescent="0.2">
      <c r="A3" s="225"/>
      <c r="B3" s="228"/>
      <c r="C3" s="206"/>
      <c r="D3" s="228"/>
      <c r="E3" s="225"/>
      <c r="F3" s="209"/>
      <c r="G3" s="225"/>
      <c r="H3" s="206"/>
      <c r="I3" s="206"/>
      <c r="J3" s="206"/>
      <c r="K3" s="209"/>
      <c r="L3" s="242"/>
      <c r="M3" s="216"/>
      <c r="N3" s="209"/>
      <c r="O3" s="218"/>
      <c r="P3" s="220"/>
      <c r="Q3" s="220"/>
      <c r="R3" s="220"/>
      <c r="S3" s="222"/>
      <c r="T3" s="218"/>
      <c r="U3" s="222"/>
      <c r="V3" s="247"/>
      <c r="W3" s="214"/>
      <c r="X3" s="94"/>
      <c r="Y3" s="95"/>
    </row>
    <row r="4" spans="1:25" ht="18" customHeight="1" x14ac:dyDescent="0.25">
      <c r="A4" s="96" t="s">
        <v>7</v>
      </c>
      <c r="B4" s="97" t="s">
        <v>8</v>
      </c>
      <c r="C4" s="98">
        <f t="shared" ref="C4:C55" si="0">(F4+K4+N4+S4+U4+W4)/6</f>
        <v>16.666666666666668</v>
      </c>
      <c r="D4" s="99">
        <f t="shared" ref="D4:D55" si="1">RANK(C4, $C$4:$C$55)</f>
        <v>50</v>
      </c>
      <c r="E4" s="100">
        <v>0</v>
      </c>
      <c r="F4" s="101">
        <f t="shared" ref="F4:F55" si="2">E4*100</f>
        <v>0</v>
      </c>
      <c r="G4" s="102">
        <v>1</v>
      </c>
      <c r="H4" s="97">
        <v>1</v>
      </c>
      <c r="I4" s="97">
        <v>1</v>
      </c>
      <c r="J4" s="97">
        <f t="shared" ref="J4:J55" si="3">SUM(G4+H4+I4)</f>
        <v>3</v>
      </c>
      <c r="K4" s="103">
        <f t="shared" ref="K4:K55" si="4">100*(J4/3)</f>
        <v>100</v>
      </c>
      <c r="L4" s="104">
        <v>0</v>
      </c>
      <c r="M4" s="105">
        <v>0</v>
      </c>
      <c r="N4" s="106">
        <f t="shared" ref="N4:N55" si="5">(L4+M4)/2*100</f>
        <v>0</v>
      </c>
      <c r="O4" s="107">
        <v>0</v>
      </c>
      <c r="P4" s="108">
        <v>0</v>
      </c>
      <c r="Q4" s="108">
        <v>0</v>
      </c>
      <c r="R4" s="108">
        <v>0</v>
      </c>
      <c r="S4" s="109">
        <f t="shared" ref="S4:S55" si="6">(O4+P4+Q4+R4)/4*100</f>
        <v>0</v>
      </c>
      <c r="T4" s="107">
        <v>0</v>
      </c>
      <c r="U4" s="109">
        <f t="shared" ref="U4:U55" si="7">T4*100</f>
        <v>0</v>
      </c>
      <c r="V4" s="110">
        <v>0</v>
      </c>
      <c r="W4" s="111">
        <f t="shared" ref="W4:W55" si="8">V4*100</f>
        <v>0</v>
      </c>
      <c r="X4" s="112"/>
      <c r="Y4" s="113"/>
    </row>
    <row r="5" spans="1:25" ht="18" customHeight="1" x14ac:dyDescent="0.25">
      <c r="A5" s="114" t="s">
        <v>9</v>
      </c>
      <c r="B5" s="115" t="s">
        <v>10</v>
      </c>
      <c r="C5" s="54">
        <f t="shared" si="0"/>
        <v>22.222222222222218</v>
      </c>
      <c r="D5" s="116">
        <f t="shared" si="1"/>
        <v>29</v>
      </c>
      <c r="E5" s="117">
        <v>0</v>
      </c>
      <c r="F5" s="118">
        <f t="shared" si="2"/>
        <v>0</v>
      </c>
      <c r="G5" s="119">
        <v>1</v>
      </c>
      <c r="H5" s="115">
        <v>0</v>
      </c>
      <c r="I5" s="115">
        <v>0</v>
      </c>
      <c r="J5" s="115">
        <f t="shared" si="3"/>
        <v>1</v>
      </c>
      <c r="K5" s="120">
        <f t="shared" si="4"/>
        <v>33.333333333333329</v>
      </c>
      <c r="L5" s="121">
        <v>0</v>
      </c>
      <c r="M5" s="122">
        <v>0</v>
      </c>
      <c r="N5" s="123">
        <f t="shared" si="5"/>
        <v>0</v>
      </c>
      <c r="O5" s="124">
        <v>0</v>
      </c>
      <c r="P5" s="125">
        <v>0</v>
      </c>
      <c r="Q5" s="125">
        <v>0</v>
      </c>
      <c r="R5" s="125">
        <v>0</v>
      </c>
      <c r="S5" s="126">
        <f t="shared" si="6"/>
        <v>0</v>
      </c>
      <c r="T5" s="124">
        <v>1</v>
      </c>
      <c r="U5" s="126">
        <f t="shared" si="7"/>
        <v>100</v>
      </c>
      <c r="V5" s="110">
        <v>0</v>
      </c>
      <c r="W5" s="111">
        <f t="shared" si="8"/>
        <v>0</v>
      </c>
      <c r="X5" s="112"/>
      <c r="Y5" s="113"/>
    </row>
    <row r="6" spans="1:25" ht="18" customHeight="1" x14ac:dyDescent="0.25">
      <c r="A6" s="114" t="s">
        <v>11</v>
      </c>
      <c r="B6" s="115" t="s">
        <v>12</v>
      </c>
      <c r="C6" s="54">
        <f t="shared" si="0"/>
        <v>30.555555555555554</v>
      </c>
      <c r="D6" s="116">
        <f t="shared" si="1"/>
        <v>24</v>
      </c>
      <c r="E6" s="117">
        <v>0</v>
      </c>
      <c r="F6" s="118">
        <f t="shared" si="2"/>
        <v>0</v>
      </c>
      <c r="G6" s="119">
        <v>1</v>
      </c>
      <c r="H6" s="115">
        <v>0</v>
      </c>
      <c r="I6" s="115">
        <v>0</v>
      </c>
      <c r="J6" s="115">
        <f t="shared" si="3"/>
        <v>1</v>
      </c>
      <c r="K6" s="120">
        <f t="shared" si="4"/>
        <v>33.333333333333329</v>
      </c>
      <c r="L6" s="121">
        <v>0</v>
      </c>
      <c r="M6" s="122">
        <v>1</v>
      </c>
      <c r="N6" s="123">
        <f t="shared" si="5"/>
        <v>50</v>
      </c>
      <c r="O6" s="124">
        <v>0</v>
      </c>
      <c r="P6" s="125">
        <v>0</v>
      </c>
      <c r="Q6" s="125">
        <v>0</v>
      </c>
      <c r="R6" s="125">
        <v>0</v>
      </c>
      <c r="S6" s="126">
        <f t="shared" si="6"/>
        <v>0</v>
      </c>
      <c r="T6" s="124">
        <v>1</v>
      </c>
      <c r="U6" s="126">
        <f t="shared" si="7"/>
        <v>100</v>
      </c>
      <c r="V6" s="110">
        <v>0</v>
      </c>
      <c r="W6" s="111">
        <f t="shared" si="8"/>
        <v>0</v>
      </c>
      <c r="X6" s="112"/>
      <c r="Y6" s="113"/>
    </row>
    <row r="7" spans="1:25" ht="18" customHeight="1" x14ac:dyDescent="0.25">
      <c r="A7" s="114" t="s">
        <v>13</v>
      </c>
      <c r="B7" s="115" t="s">
        <v>14</v>
      </c>
      <c r="C7" s="54">
        <f t="shared" si="0"/>
        <v>22.222222222222218</v>
      </c>
      <c r="D7" s="116">
        <f t="shared" si="1"/>
        <v>29</v>
      </c>
      <c r="E7" s="117">
        <v>0</v>
      </c>
      <c r="F7" s="118">
        <f t="shared" si="2"/>
        <v>0</v>
      </c>
      <c r="G7" s="119">
        <v>1</v>
      </c>
      <c r="H7" s="115">
        <v>0</v>
      </c>
      <c r="I7" s="115">
        <v>0</v>
      </c>
      <c r="J7" s="115">
        <f t="shared" si="3"/>
        <v>1</v>
      </c>
      <c r="K7" s="120">
        <f t="shared" si="4"/>
        <v>33.333333333333329</v>
      </c>
      <c r="L7" s="121">
        <v>0</v>
      </c>
      <c r="M7" s="122">
        <v>0</v>
      </c>
      <c r="N7" s="123">
        <f t="shared" si="5"/>
        <v>0</v>
      </c>
      <c r="O7" s="124">
        <v>0</v>
      </c>
      <c r="P7" s="125">
        <v>0</v>
      </c>
      <c r="Q7" s="125">
        <v>0</v>
      </c>
      <c r="R7" s="125">
        <v>0</v>
      </c>
      <c r="S7" s="126">
        <f t="shared" si="6"/>
        <v>0</v>
      </c>
      <c r="T7" s="124">
        <v>1</v>
      </c>
      <c r="U7" s="126">
        <f t="shared" si="7"/>
        <v>100</v>
      </c>
      <c r="V7" s="110">
        <v>0</v>
      </c>
      <c r="W7" s="111">
        <f t="shared" si="8"/>
        <v>0</v>
      </c>
      <c r="X7" s="112"/>
      <c r="Y7" s="113"/>
    </row>
    <row r="8" spans="1:25" ht="18" customHeight="1" x14ac:dyDescent="0.25">
      <c r="A8" s="114" t="s">
        <v>15</v>
      </c>
      <c r="B8" s="115" t="s">
        <v>16</v>
      </c>
      <c r="C8" s="54">
        <f t="shared" si="0"/>
        <v>75</v>
      </c>
      <c r="D8" s="116">
        <f t="shared" si="1"/>
        <v>2</v>
      </c>
      <c r="E8" s="117">
        <v>0</v>
      </c>
      <c r="F8" s="118">
        <f t="shared" si="2"/>
        <v>0</v>
      </c>
      <c r="G8" s="119">
        <v>1</v>
      </c>
      <c r="H8" s="115">
        <v>1</v>
      </c>
      <c r="I8" s="115">
        <v>1</v>
      </c>
      <c r="J8" s="115">
        <f t="shared" si="3"/>
        <v>3</v>
      </c>
      <c r="K8" s="120">
        <f t="shared" si="4"/>
        <v>100</v>
      </c>
      <c r="L8" s="121">
        <v>1</v>
      </c>
      <c r="M8" s="122">
        <v>1</v>
      </c>
      <c r="N8" s="123">
        <f t="shared" si="5"/>
        <v>100</v>
      </c>
      <c r="O8" s="124">
        <v>0</v>
      </c>
      <c r="P8" s="125">
        <v>1</v>
      </c>
      <c r="Q8" s="125">
        <v>1</v>
      </c>
      <c r="R8" s="125">
        <v>0</v>
      </c>
      <c r="S8" s="126">
        <f t="shared" si="6"/>
        <v>50</v>
      </c>
      <c r="T8" s="124">
        <v>1</v>
      </c>
      <c r="U8" s="126">
        <f t="shared" si="7"/>
        <v>100</v>
      </c>
      <c r="V8" s="110">
        <v>1</v>
      </c>
      <c r="W8" s="111">
        <f t="shared" si="8"/>
        <v>100</v>
      </c>
      <c r="X8" s="112"/>
      <c r="Y8" s="113"/>
    </row>
    <row r="9" spans="1:25" ht="18" customHeight="1" x14ac:dyDescent="0.25">
      <c r="A9" s="114" t="s">
        <v>17</v>
      </c>
      <c r="B9" s="115" t="s">
        <v>18</v>
      </c>
      <c r="C9" s="54">
        <f t="shared" si="0"/>
        <v>45.833333333333336</v>
      </c>
      <c r="D9" s="116">
        <f t="shared" si="1"/>
        <v>17</v>
      </c>
      <c r="E9" s="117">
        <v>0</v>
      </c>
      <c r="F9" s="118">
        <f t="shared" si="2"/>
        <v>0</v>
      </c>
      <c r="G9" s="119">
        <v>1</v>
      </c>
      <c r="H9" s="115">
        <v>1</v>
      </c>
      <c r="I9" s="115">
        <v>1</v>
      </c>
      <c r="J9" s="115">
        <f t="shared" si="3"/>
        <v>3</v>
      </c>
      <c r="K9" s="120">
        <f t="shared" si="4"/>
        <v>100</v>
      </c>
      <c r="L9" s="121">
        <v>0.5</v>
      </c>
      <c r="M9" s="122">
        <v>1</v>
      </c>
      <c r="N9" s="123">
        <f t="shared" si="5"/>
        <v>75</v>
      </c>
      <c r="O9" s="124">
        <v>0</v>
      </c>
      <c r="P9" s="125">
        <v>0</v>
      </c>
      <c r="Q9" s="125">
        <v>0</v>
      </c>
      <c r="R9" s="125">
        <v>0</v>
      </c>
      <c r="S9" s="126">
        <f t="shared" si="6"/>
        <v>0</v>
      </c>
      <c r="T9" s="124">
        <v>1</v>
      </c>
      <c r="U9" s="126">
        <f t="shared" si="7"/>
        <v>100</v>
      </c>
      <c r="V9" s="110">
        <v>0</v>
      </c>
      <c r="W9" s="111">
        <f t="shared" si="8"/>
        <v>0</v>
      </c>
      <c r="X9" s="112"/>
      <c r="Y9" s="113"/>
    </row>
    <row r="10" spans="1:25" ht="18" customHeight="1" x14ac:dyDescent="0.25">
      <c r="A10" s="114" t="s">
        <v>19</v>
      </c>
      <c r="B10" s="115" t="s">
        <v>20</v>
      </c>
      <c r="C10" s="54">
        <f t="shared" si="0"/>
        <v>70.833333333333329</v>
      </c>
      <c r="D10" s="116">
        <f t="shared" si="1"/>
        <v>5</v>
      </c>
      <c r="E10" s="117">
        <v>0</v>
      </c>
      <c r="F10" s="118">
        <f t="shared" si="2"/>
        <v>0</v>
      </c>
      <c r="G10" s="119">
        <v>1</v>
      </c>
      <c r="H10" s="115">
        <v>1</v>
      </c>
      <c r="I10" s="115">
        <v>1</v>
      </c>
      <c r="J10" s="115">
        <f t="shared" si="3"/>
        <v>3</v>
      </c>
      <c r="K10" s="120">
        <f t="shared" si="4"/>
        <v>100</v>
      </c>
      <c r="L10" s="121">
        <v>1</v>
      </c>
      <c r="M10" s="122">
        <v>1</v>
      </c>
      <c r="N10" s="123">
        <f t="shared" si="5"/>
        <v>100</v>
      </c>
      <c r="O10" s="124">
        <v>0</v>
      </c>
      <c r="P10" s="125">
        <v>1</v>
      </c>
      <c r="Q10" s="125">
        <v>0</v>
      </c>
      <c r="R10" s="125">
        <v>0</v>
      </c>
      <c r="S10" s="126">
        <f t="shared" si="6"/>
        <v>25</v>
      </c>
      <c r="T10" s="124">
        <v>1</v>
      </c>
      <c r="U10" s="126">
        <f t="shared" si="7"/>
        <v>100</v>
      </c>
      <c r="V10" s="110">
        <v>1</v>
      </c>
      <c r="W10" s="111">
        <f t="shared" si="8"/>
        <v>100</v>
      </c>
      <c r="X10" s="112"/>
      <c r="Y10" s="113"/>
    </row>
    <row r="11" spans="1:25" ht="18" customHeight="1" x14ac:dyDescent="0.25">
      <c r="A11" s="114" t="s">
        <v>21</v>
      </c>
      <c r="B11" s="115" t="s">
        <v>22</v>
      </c>
      <c r="C11" s="54">
        <f t="shared" si="0"/>
        <v>33.333333333333336</v>
      </c>
      <c r="D11" s="116">
        <f t="shared" si="1"/>
        <v>22</v>
      </c>
      <c r="E11" s="117">
        <v>0</v>
      </c>
      <c r="F11" s="118">
        <f t="shared" si="2"/>
        <v>0</v>
      </c>
      <c r="G11" s="119">
        <v>1</v>
      </c>
      <c r="H11" s="115">
        <v>1</v>
      </c>
      <c r="I11" s="115">
        <v>1</v>
      </c>
      <c r="J11" s="115">
        <f t="shared" si="3"/>
        <v>3</v>
      </c>
      <c r="K11" s="120">
        <f t="shared" si="4"/>
        <v>100</v>
      </c>
      <c r="L11" s="121">
        <v>0</v>
      </c>
      <c r="M11" s="122">
        <v>0</v>
      </c>
      <c r="N11" s="123">
        <f t="shared" si="5"/>
        <v>0</v>
      </c>
      <c r="O11" s="124">
        <v>0</v>
      </c>
      <c r="P11" s="125">
        <v>0</v>
      </c>
      <c r="Q11" s="125">
        <v>0</v>
      </c>
      <c r="R11" s="125">
        <v>0</v>
      </c>
      <c r="S11" s="126">
        <f t="shared" si="6"/>
        <v>0</v>
      </c>
      <c r="T11" s="124">
        <v>1</v>
      </c>
      <c r="U11" s="126">
        <f t="shared" si="7"/>
        <v>100</v>
      </c>
      <c r="V11" s="110">
        <v>0</v>
      </c>
      <c r="W11" s="111">
        <f t="shared" si="8"/>
        <v>0</v>
      </c>
      <c r="X11" s="112"/>
      <c r="Y11" s="113"/>
    </row>
    <row r="12" spans="1:25" ht="18" customHeight="1" x14ac:dyDescent="0.25">
      <c r="A12" s="114" t="s">
        <v>23</v>
      </c>
      <c r="B12" s="115" t="s">
        <v>24</v>
      </c>
      <c r="C12" s="54">
        <f t="shared" si="0"/>
        <v>56.944444444444436</v>
      </c>
      <c r="D12" s="116">
        <f t="shared" si="1"/>
        <v>9</v>
      </c>
      <c r="E12" s="117">
        <v>0</v>
      </c>
      <c r="F12" s="118">
        <f t="shared" si="2"/>
        <v>0</v>
      </c>
      <c r="G12" s="119">
        <v>1</v>
      </c>
      <c r="H12" s="115">
        <v>1</v>
      </c>
      <c r="I12" s="115">
        <v>0</v>
      </c>
      <c r="J12" s="115">
        <f t="shared" si="3"/>
        <v>2</v>
      </c>
      <c r="K12" s="120">
        <f t="shared" si="4"/>
        <v>66.666666666666657</v>
      </c>
      <c r="L12" s="121">
        <v>1</v>
      </c>
      <c r="M12" s="122">
        <v>1</v>
      </c>
      <c r="N12" s="123">
        <f t="shared" si="5"/>
        <v>100</v>
      </c>
      <c r="O12" s="124">
        <v>0</v>
      </c>
      <c r="P12" s="125">
        <v>1</v>
      </c>
      <c r="Q12" s="125">
        <v>1</v>
      </c>
      <c r="R12" s="125">
        <v>1</v>
      </c>
      <c r="S12" s="126">
        <f t="shared" si="6"/>
        <v>75</v>
      </c>
      <c r="T12" s="124">
        <v>1</v>
      </c>
      <c r="U12" s="126">
        <f t="shared" si="7"/>
        <v>100</v>
      </c>
      <c r="V12" s="110">
        <v>0</v>
      </c>
      <c r="W12" s="111">
        <f t="shared" si="8"/>
        <v>0</v>
      </c>
      <c r="X12" s="112"/>
      <c r="Y12" s="113"/>
    </row>
    <row r="13" spans="1:25" ht="18" customHeight="1" x14ac:dyDescent="0.25">
      <c r="A13" s="114" t="s">
        <v>25</v>
      </c>
      <c r="B13" s="115" t="s">
        <v>26</v>
      </c>
      <c r="C13" s="54">
        <f t="shared" si="0"/>
        <v>22.222222222222218</v>
      </c>
      <c r="D13" s="116">
        <f t="shared" si="1"/>
        <v>29</v>
      </c>
      <c r="E13" s="117">
        <v>0</v>
      </c>
      <c r="F13" s="118">
        <f t="shared" si="2"/>
        <v>0</v>
      </c>
      <c r="G13" s="119">
        <v>1</v>
      </c>
      <c r="H13" s="115">
        <v>0</v>
      </c>
      <c r="I13" s="115">
        <v>0</v>
      </c>
      <c r="J13" s="115">
        <f t="shared" si="3"/>
        <v>1</v>
      </c>
      <c r="K13" s="120">
        <f t="shared" si="4"/>
        <v>33.333333333333329</v>
      </c>
      <c r="L13" s="121">
        <v>0</v>
      </c>
      <c r="M13" s="122">
        <v>0</v>
      </c>
      <c r="N13" s="123">
        <f t="shared" si="5"/>
        <v>0</v>
      </c>
      <c r="O13" s="124">
        <v>0</v>
      </c>
      <c r="P13" s="125">
        <v>0</v>
      </c>
      <c r="Q13" s="125">
        <v>0</v>
      </c>
      <c r="R13" s="125">
        <v>0</v>
      </c>
      <c r="S13" s="126">
        <f t="shared" si="6"/>
        <v>0</v>
      </c>
      <c r="T13" s="124">
        <v>1</v>
      </c>
      <c r="U13" s="126">
        <f t="shared" si="7"/>
        <v>100</v>
      </c>
      <c r="V13" s="110">
        <v>0</v>
      </c>
      <c r="W13" s="111">
        <f t="shared" si="8"/>
        <v>0</v>
      </c>
      <c r="X13" s="112"/>
      <c r="Y13" s="113"/>
    </row>
    <row r="14" spans="1:25" ht="18" customHeight="1" x14ac:dyDescent="0.25">
      <c r="A14" s="114" t="s">
        <v>27</v>
      </c>
      <c r="B14" s="115" t="s">
        <v>28</v>
      </c>
      <c r="C14" s="54">
        <f t="shared" si="0"/>
        <v>22.222222222222218</v>
      </c>
      <c r="D14" s="116">
        <f t="shared" si="1"/>
        <v>29</v>
      </c>
      <c r="E14" s="117">
        <v>1</v>
      </c>
      <c r="F14" s="118">
        <f t="shared" si="2"/>
        <v>100</v>
      </c>
      <c r="G14" s="119">
        <v>1</v>
      </c>
      <c r="H14" s="115">
        <v>0</v>
      </c>
      <c r="I14" s="115">
        <v>0</v>
      </c>
      <c r="J14" s="115">
        <f t="shared" si="3"/>
        <v>1</v>
      </c>
      <c r="K14" s="120">
        <f t="shared" si="4"/>
        <v>33.333333333333329</v>
      </c>
      <c r="L14" s="121">
        <v>0</v>
      </c>
      <c r="M14" s="122">
        <v>0</v>
      </c>
      <c r="N14" s="123">
        <f t="shared" si="5"/>
        <v>0</v>
      </c>
      <c r="O14" s="124">
        <v>0</v>
      </c>
      <c r="P14" s="125">
        <v>0</v>
      </c>
      <c r="Q14" s="125">
        <v>0</v>
      </c>
      <c r="R14" s="125">
        <v>0</v>
      </c>
      <c r="S14" s="126">
        <f t="shared" si="6"/>
        <v>0</v>
      </c>
      <c r="T14" s="124">
        <v>0</v>
      </c>
      <c r="U14" s="126">
        <f t="shared" si="7"/>
        <v>0</v>
      </c>
      <c r="V14" s="110">
        <v>0</v>
      </c>
      <c r="W14" s="111">
        <f t="shared" si="8"/>
        <v>0</v>
      </c>
      <c r="X14" s="112"/>
      <c r="Y14" s="113"/>
    </row>
    <row r="15" spans="1:25" ht="18" customHeight="1" x14ac:dyDescent="0.25">
      <c r="A15" s="114" t="s">
        <v>29</v>
      </c>
      <c r="B15" s="115" t="s">
        <v>30</v>
      </c>
      <c r="C15" s="54">
        <f t="shared" si="0"/>
        <v>50</v>
      </c>
      <c r="D15" s="116">
        <f t="shared" si="1"/>
        <v>13</v>
      </c>
      <c r="E15" s="117">
        <v>0</v>
      </c>
      <c r="F15" s="118">
        <f t="shared" si="2"/>
        <v>0</v>
      </c>
      <c r="G15" s="119">
        <v>1</v>
      </c>
      <c r="H15" s="115">
        <v>1</v>
      </c>
      <c r="I15" s="115">
        <v>1</v>
      </c>
      <c r="J15" s="115">
        <f t="shared" si="3"/>
        <v>3</v>
      </c>
      <c r="K15" s="120">
        <f t="shared" si="4"/>
        <v>100</v>
      </c>
      <c r="L15" s="121">
        <v>0</v>
      </c>
      <c r="M15" s="122">
        <v>0</v>
      </c>
      <c r="N15" s="123">
        <f t="shared" si="5"/>
        <v>0</v>
      </c>
      <c r="O15" s="124">
        <v>0</v>
      </c>
      <c r="P15" s="125">
        <v>0</v>
      </c>
      <c r="Q15" s="125">
        <v>0</v>
      </c>
      <c r="R15" s="125">
        <v>0</v>
      </c>
      <c r="S15" s="126">
        <f t="shared" si="6"/>
        <v>0</v>
      </c>
      <c r="T15" s="124">
        <v>1</v>
      </c>
      <c r="U15" s="126">
        <f t="shared" si="7"/>
        <v>100</v>
      </c>
      <c r="V15" s="110">
        <v>1</v>
      </c>
      <c r="W15" s="111">
        <f t="shared" si="8"/>
        <v>100</v>
      </c>
      <c r="X15" s="112"/>
      <c r="Y15" s="113"/>
    </row>
    <row r="16" spans="1:25" ht="18" customHeight="1" x14ac:dyDescent="0.25">
      <c r="A16" s="114" t="s">
        <v>31</v>
      </c>
      <c r="B16" s="115" t="s">
        <v>32</v>
      </c>
      <c r="C16" s="54">
        <f t="shared" si="0"/>
        <v>22.222222222222218</v>
      </c>
      <c r="D16" s="116">
        <f t="shared" si="1"/>
        <v>29</v>
      </c>
      <c r="E16" s="117">
        <v>0</v>
      </c>
      <c r="F16" s="118">
        <f t="shared" si="2"/>
        <v>0</v>
      </c>
      <c r="G16" s="119">
        <v>1</v>
      </c>
      <c r="H16" s="115">
        <v>0</v>
      </c>
      <c r="I16" s="115">
        <v>0</v>
      </c>
      <c r="J16" s="115">
        <f t="shared" si="3"/>
        <v>1</v>
      </c>
      <c r="K16" s="120">
        <f t="shared" si="4"/>
        <v>33.333333333333329</v>
      </c>
      <c r="L16" s="121">
        <v>0</v>
      </c>
      <c r="M16" s="122">
        <v>0</v>
      </c>
      <c r="N16" s="123">
        <f t="shared" si="5"/>
        <v>0</v>
      </c>
      <c r="O16" s="124">
        <v>0</v>
      </c>
      <c r="P16" s="125">
        <v>0</v>
      </c>
      <c r="Q16" s="125">
        <v>0</v>
      </c>
      <c r="R16" s="125">
        <v>0</v>
      </c>
      <c r="S16" s="126">
        <f t="shared" si="6"/>
        <v>0</v>
      </c>
      <c r="T16" s="124">
        <v>1</v>
      </c>
      <c r="U16" s="126">
        <f t="shared" si="7"/>
        <v>100</v>
      </c>
      <c r="V16" s="110">
        <v>0</v>
      </c>
      <c r="W16" s="111">
        <f t="shared" si="8"/>
        <v>0</v>
      </c>
      <c r="X16" s="112"/>
      <c r="Y16" s="113"/>
    </row>
    <row r="17" spans="1:25" ht="18" customHeight="1" x14ac:dyDescent="0.25">
      <c r="A17" s="114" t="s">
        <v>33</v>
      </c>
      <c r="B17" s="115" t="s">
        <v>34</v>
      </c>
      <c r="C17" s="54">
        <f t="shared" si="0"/>
        <v>75</v>
      </c>
      <c r="D17" s="116">
        <f t="shared" si="1"/>
        <v>2</v>
      </c>
      <c r="E17" s="117">
        <v>1</v>
      </c>
      <c r="F17" s="118">
        <f t="shared" si="2"/>
        <v>100</v>
      </c>
      <c r="G17" s="119">
        <v>1</v>
      </c>
      <c r="H17" s="115">
        <v>1</v>
      </c>
      <c r="I17" s="115">
        <v>1</v>
      </c>
      <c r="J17" s="115">
        <f t="shared" si="3"/>
        <v>3</v>
      </c>
      <c r="K17" s="120">
        <f t="shared" si="4"/>
        <v>100</v>
      </c>
      <c r="L17" s="121">
        <v>0.5</v>
      </c>
      <c r="M17" s="122">
        <v>0.5</v>
      </c>
      <c r="N17" s="123">
        <f t="shared" si="5"/>
        <v>50</v>
      </c>
      <c r="O17" s="124">
        <v>0</v>
      </c>
      <c r="P17" s="125">
        <v>0</v>
      </c>
      <c r="Q17" s="125">
        <v>0</v>
      </c>
      <c r="R17" s="125">
        <v>0</v>
      </c>
      <c r="S17" s="126">
        <f t="shared" si="6"/>
        <v>0</v>
      </c>
      <c r="T17" s="124">
        <v>1</v>
      </c>
      <c r="U17" s="126">
        <f t="shared" si="7"/>
        <v>100</v>
      </c>
      <c r="V17" s="110">
        <v>1</v>
      </c>
      <c r="W17" s="111">
        <f t="shared" si="8"/>
        <v>100</v>
      </c>
      <c r="X17" s="112"/>
      <c r="Y17" s="113"/>
    </row>
    <row r="18" spans="1:25" ht="18" customHeight="1" x14ac:dyDescent="0.25">
      <c r="A18" s="114" t="s">
        <v>35</v>
      </c>
      <c r="B18" s="115" t="s">
        <v>36</v>
      </c>
      <c r="C18" s="54">
        <f t="shared" si="0"/>
        <v>30.555555555555554</v>
      </c>
      <c r="D18" s="116">
        <f t="shared" si="1"/>
        <v>24</v>
      </c>
      <c r="E18" s="117">
        <v>0.5</v>
      </c>
      <c r="F18" s="118">
        <f t="shared" si="2"/>
        <v>50</v>
      </c>
      <c r="G18" s="119">
        <v>1</v>
      </c>
      <c r="H18" s="115">
        <v>0</v>
      </c>
      <c r="I18" s="115">
        <v>0</v>
      </c>
      <c r="J18" s="115">
        <f t="shared" si="3"/>
        <v>1</v>
      </c>
      <c r="K18" s="120">
        <f t="shared" si="4"/>
        <v>33.333333333333329</v>
      </c>
      <c r="L18" s="121">
        <v>0</v>
      </c>
      <c r="M18" s="122">
        <v>0</v>
      </c>
      <c r="N18" s="123">
        <f t="shared" si="5"/>
        <v>0</v>
      </c>
      <c r="O18" s="124">
        <v>0</v>
      </c>
      <c r="P18" s="125">
        <v>0</v>
      </c>
      <c r="Q18" s="125">
        <v>0</v>
      </c>
      <c r="R18" s="125">
        <v>0</v>
      </c>
      <c r="S18" s="126">
        <f t="shared" si="6"/>
        <v>0</v>
      </c>
      <c r="T18" s="124">
        <v>1</v>
      </c>
      <c r="U18" s="126">
        <f t="shared" si="7"/>
        <v>100</v>
      </c>
      <c r="V18" s="110">
        <v>0</v>
      </c>
      <c r="W18" s="111">
        <f t="shared" si="8"/>
        <v>0</v>
      </c>
      <c r="X18" s="112"/>
      <c r="Y18" s="113"/>
    </row>
    <row r="19" spans="1:25" ht="18" customHeight="1" x14ac:dyDescent="0.25">
      <c r="A19" s="114" t="s">
        <v>37</v>
      </c>
      <c r="B19" s="115" t="s">
        <v>38</v>
      </c>
      <c r="C19" s="54">
        <f t="shared" si="0"/>
        <v>22.222222222222218</v>
      </c>
      <c r="D19" s="116">
        <f t="shared" si="1"/>
        <v>29</v>
      </c>
      <c r="E19" s="117">
        <v>0</v>
      </c>
      <c r="F19" s="118">
        <f t="shared" si="2"/>
        <v>0</v>
      </c>
      <c r="G19" s="119">
        <v>1</v>
      </c>
      <c r="H19" s="115">
        <v>0</v>
      </c>
      <c r="I19" s="115">
        <v>0</v>
      </c>
      <c r="J19" s="115">
        <f t="shared" si="3"/>
        <v>1</v>
      </c>
      <c r="K19" s="120">
        <f t="shared" si="4"/>
        <v>33.333333333333329</v>
      </c>
      <c r="L19" s="121">
        <v>0</v>
      </c>
      <c r="M19" s="122">
        <v>0</v>
      </c>
      <c r="N19" s="123">
        <f t="shared" si="5"/>
        <v>0</v>
      </c>
      <c r="O19" s="124">
        <v>0</v>
      </c>
      <c r="P19" s="125">
        <v>0</v>
      </c>
      <c r="Q19" s="125">
        <v>0</v>
      </c>
      <c r="R19" s="125">
        <v>0</v>
      </c>
      <c r="S19" s="126">
        <f t="shared" si="6"/>
        <v>0</v>
      </c>
      <c r="T19" s="124">
        <v>1</v>
      </c>
      <c r="U19" s="126">
        <f t="shared" si="7"/>
        <v>100</v>
      </c>
      <c r="V19" s="110">
        <v>0</v>
      </c>
      <c r="W19" s="111">
        <f t="shared" si="8"/>
        <v>0</v>
      </c>
      <c r="X19" s="112"/>
      <c r="Y19" s="113"/>
    </row>
    <row r="20" spans="1:25" ht="18" customHeight="1" x14ac:dyDescent="0.25">
      <c r="A20" s="114" t="s">
        <v>39</v>
      </c>
      <c r="B20" s="115" t="s">
        <v>40</v>
      </c>
      <c r="C20" s="54">
        <f t="shared" si="0"/>
        <v>22.222222222222218</v>
      </c>
      <c r="D20" s="116">
        <f t="shared" si="1"/>
        <v>29</v>
      </c>
      <c r="E20" s="117">
        <v>0</v>
      </c>
      <c r="F20" s="118">
        <f t="shared" si="2"/>
        <v>0</v>
      </c>
      <c r="G20" s="119">
        <v>1</v>
      </c>
      <c r="H20" s="115">
        <v>0</v>
      </c>
      <c r="I20" s="115">
        <v>0</v>
      </c>
      <c r="J20" s="115">
        <f t="shared" si="3"/>
        <v>1</v>
      </c>
      <c r="K20" s="120">
        <f t="shared" si="4"/>
        <v>33.333333333333329</v>
      </c>
      <c r="L20" s="121">
        <v>0</v>
      </c>
      <c r="M20" s="122">
        <v>0</v>
      </c>
      <c r="N20" s="123">
        <f t="shared" si="5"/>
        <v>0</v>
      </c>
      <c r="O20" s="124">
        <v>0</v>
      </c>
      <c r="P20" s="125">
        <v>0</v>
      </c>
      <c r="Q20" s="125">
        <v>0</v>
      </c>
      <c r="R20" s="125">
        <v>0</v>
      </c>
      <c r="S20" s="126">
        <f t="shared" si="6"/>
        <v>0</v>
      </c>
      <c r="T20" s="124">
        <v>1</v>
      </c>
      <c r="U20" s="126">
        <f t="shared" si="7"/>
        <v>100</v>
      </c>
      <c r="V20" s="110">
        <v>0</v>
      </c>
      <c r="W20" s="111">
        <f t="shared" si="8"/>
        <v>0</v>
      </c>
      <c r="X20" s="112"/>
      <c r="Y20" s="113"/>
    </row>
    <row r="21" spans="1:25" ht="18" customHeight="1" x14ac:dyDescent="0.25">
      <c r="A21" s="114" t="s">
        <v>41</v>
      </c>
      <c r="B21" s="115" t="s">
        <v>42</v>
      </c>
      <c r="C21" s="54">
        <f t="shared" si="0"/>
        <v>22.222222222222218</v>
      </c>
      <c r="D21" s="116">
        <f t="shared" si="1"/>
        <v>29</v>
      </c>
      <c r="E21" s="117">
        <v>0</v>
      </c>
      <c r="F21" s="118">
        <f t="shared" si="2"/>
        <v>0</v>
      </c>
      <c r="G21" s="119">
        <v>1</v>
      </c>
      <c r="H21" s="115">
        <v>0</v>
      </c>
      <c r="I21" s="115">
        <v>0</v>
      </c>
      <c r="J21" s="115">
        <f t="shared" si="3"/>
        <v>1</v>
      </c>
      <c r="K21" s="120">
        <f t="shared" si="4"/>
        <v>33.333333333333329</v>
      </c>
      <c r="L21" s="121">
        <v>0</v>
      </c>
      <c r="M21" s="122">
        <v>0</v>
      </c>
      <c r="N21" s="123">
        <f t="shared" si="5"/>
        <v>0</v>
      </c>
      <c r="O21" s="124">
        <v>0</v>
      </c>
      <c r="P21" s="125">
        <v>0</v>
      </c>
      <c r="Q21" s="125">
        <v>0</v>
      </c>
      <c r="R21" s="125">
        <v>0</v>
      </c>
      <c r="S21" s="126">
        <f t="shared" si="6"/>
        <v>0</v>
      </c>
      <c r="T21" s="124">
        <v>1</v>
      </c>
      <c r="U21" s="126">
        <f t="shared" si="7"/>
        <v>100</v>
      </c>
      <c r="V21" s="110">
        <v>0</v>
      </c>
      <c r="W21" s="111">
        <f t="shared" si="8"/>
        <v>0</v>
      </c>
      <c r="X21" s="112"/>
      <c r="Y21" s="113"/>
    </row>
    <row r="22" spans="1:25" ht="18" customHeight="1" x14ac:dyDescent="0.25">
      <c r="A22" s="114" t="s">
        <v>43</v>
      </c>
      <c r="B22" s="115" t="s">
        <v>44</v>
      </c>
      <c r="C22" s="54">
        <f t="shared" si="0"/>
        <v>27.777777777777775</v>
      </c>
      <c r="D22" s="116">
        <f t="shared" si="1"/>
        <v>27</v>
      </c>
      <c r="E22" s="117">
        <v>0</v>
      </c>
      <c r="F22" s="118">
        <f t="shared" si="2"/>
        <v>0</v>
      </c>
      <c r="G22" s="119">
        <v>1</v>
      </c>
      <c r="H22" s="115">
        <v>1</v>
      </c>
      <c r="I22" s="115">
        <v>0</v>
      </c>
      <c r="J22" s="115">
        <f t="shared" si="3"/>
        <v>2</v>
      </c>
      <c r="K22" s="120">
        <f t="shared" si="4"/>
        <v>66.666666666666657</v>
      </c>
      <c r="L22" s="121">
        <v>0</v>
      </c>
      <c r="M22" s="122">
        <v>0</v>
      </c>
      <c r="N22" s="123">
        <f t="shared" si="5"/>
        <v>0</v>
      </c>
      <c r="O22" s="124">
        <v>0</v>
      </c>
      <c r="P22" s="125">
        <v>0</v>
      </c>
      <c r="Q22" s="125">
        <v>0</v>
      </c>
      <c r="R22" s="125">
        <v>0</v>
      </c>
      <c r="S22" s="126">
        <f t="shared" si="6"/>
        <v>0</v>
      </c>
      <c r="T22" s="124">
        <v>1</v>
      </c>
      <c r="U22" s="126">
        <f t="shared" si="7"/>
        <v>100</v>
      </c>
      <c r="V22" s="110">
        <v>0</v>
      </c>
      <c r="W22" s="111">
        <f t="shared" si="8"/>
        <v>0</v>
      </c>
      <c r="X22" s="112"/>
      <c r="Y22" s="113"/>
    </row>
    <row r="23" spans="1:25" ht="18" customHeight="1" x14ac:dyDescent="0.25">
      <c r="A23" s="114" t="s">
        <v>45</v>
      </c>
      <c r="B23" s="115" t="s">
        <v>46</v>
      </c>
      <c r="C23" s="54">
        <f t="shared" si="0"/>
        <v>41.666666666666664</v>
      </c>
      <c r="D23" s="116">
        <f t="shared" si="1"/>
        <v>20</v>
      </c>
      <c r="E23" s="117">
        <v>0</v>
      </c>
      <c r="F23" s="118">
        <f t="shared" si="2"/>
        <v>0</v>
      </c>
      <c r="G23" s="119">
        <v>1</v>
      </c>
      <c r="H23" s="115">
        <v>1</v>
      </c>
      <c r="I23" s="115">
        <v>1</v>
      </c>
      <c r="J23" s="115">
        <f t="shared" si="3"/>
        <v>3</v>
      </c>
      <c r="K23" s="120">
        <f t="shared" si="4"/>
        <v>100</v>
      </c>
      <c r="L23" s="121">
        <v>0</v>
      </c>
      <c r="M23" s="122">
        <v>1</v>
      </c>
      <c r="N23" s="123">
        <f t="shared" si="5"/>
        <v>50</v>
      </c>
      <c r="O23" s="124">
        <v>0</v>
      </c>
      <c r="P23" s="125">
        <v>0</v>
      </c>
      <c r="Q23" s="125">
        <v>0</v>
      </c>
      <c r="R23" s="125">
        <v>0</v>
      </c>
      <c r="S23" s="126">
        <f t="shared" si="6"/>
        <v>0</v>
      </c>
      <c r="T23" s="124">
        <v>1</v>
      </c>
      <c r="U23" s="126">
        <f t="shared" si="7"/>
        <v>100</v>
      </c>
      <c r="V23" s="110">
        <v>0</v>
      </c>
      <c r="W23" s="111">
        <f t="shared" si="8"/>
        <v>0</v>
      </c>
      <c r="X23" s="112"/>
      <c r="Y23" s="113"/>
    </row>
    <row r="24" spans="1:25" ht="18" customHeight="1" x14ac:dyDescent="0.25">
      <c r="A24" s="114" t="s">
        <v>47</v>
      </c>
      <c r="B24" s="115" t="s">
        <v>48</v>
      </c>
      <c r="C24" s="54">
        <f t="shared" si="0"/>
        <v>50</v>
      </c>
      <c r="D24" s="116">
        <f t="shared" si="1"/>
        <v>13</v>
      </c>
      <c r="E24" s="117">
        <v>0</v>
      </c>
      <c r="F24" s="118">
        <f t="shared" si="2"/>
        <v>0</v>
      </c>
      <c r="G24" s="119">
        <v>1</v>
      </c>
      <c r="H24" s="115">
        <v>1</v>
      </c>
      <c r="I24" s="115">
        <v>1</v>
      </c>
      <c r="J24" s="115">
        <f t="shared" si="3"/>
        <v>3</v>
      </c>
      <c r="K24" s="120">
        <f t="shared" si="4"/>
        <v>100</v>
      </c>
      <c r="L24" s="121">
        <v>1</v>
      </c>
      <c r="M24" s="122">
        <v>1</v>
      </c>
      <c r="N24" s="123">
        <f t="shared" si="5"/>
        <v>100</v>
      </c>
      <c r="O24" s="124">
        <v>0</v>
      </c>
      <c r="P24" s="125">
        <v>0</v>
      </c>
      <c r="Q24" s="125">
        <v>0</v>
      </c>
      <c r="R24" s="125">
        <v>0</v>
      </c>
      <c r="S24" s="126">
        <f t="shared" si="6"/>
        <v>0</v>
      </c>
      <c r="T24" s="124">
        <v>1</v>
      </c>
      <c r="U24" s="126">
        <f t="shared" si="7"/>
        <v>100</v>
      </c>
      <c r="V24" s="110">
        <v>0</v>
      </c>
      <c r="W24" s="111">
        <f t="shared" si="8"/>
        <v>0</v>
      </c>
      <c r="X24" s="112"/>
      <c r="Y24" s="113"/>
    </row>
    <row r="25" spans="1:25" ht="18" customHeight="1" x14ac:dyDescent="0.25">
      <c r="A25" s="114" t="s">
        <v>49</v>
      </c>
      <c r="B25" s="115" t="s">
        <v>50</v>
      </c>
      <c r="C25" s="54">
        <f t="shared" si="0"/>
        <v>70.833333333333329</v>
      </c>
      <c r="D25" s="116">
        <f t="shared" si="1"/>
        <v>5</v>
      </c>
      <c r="E25" s="117">
        <v>0</v>
      </c>
      <c r="F25" s="118">
        <f t="shared" si="2"/>
        <v>0</v>
      </c>
      <c r="G25" s="119">
        <v>1</v>
      </c>
      <c r="H25" s="115">
        <v>1</v>
      </c>
      <c r="I25" s="115">
        <v>1</v>
      </c>
      <c r="J25" s="115">
        <f t="shared" si="3"/>
        <v>3</v>
      </c>
      <c r="K25" s="120">
        <f t="shared" si="4"/>
        <v>100</v>
      </c>
      <c r="L25" s="121">
        <v>1</v>
      </c>
      <c r="M25" s="122">
        <v>1</v>
      </c>
      <c r="N25" s="123">
        <f t="shared" si="5"/>
        <v>100</v>
      </c>
      <c r="O25" s="124">
        <v>0</v>
      </c>
      <c r="P25" s="125">
        <v>1</v>
      </c>
      <c r="Q25" s="125">
        <v>0</v>
      </c>
      <c r="R25" s="125">
        <v>0</v>
      </c>
      <c r="S25" s="126">
        <f t="shared" si="6"/>
        <v>25</v>
      </c>
      <c r="T25" s="124">
        <v>1</v>
      </c>
      <c r="U25" s="126">
        <f t="shared" si="7"/>
        <v>100</v>
      </c>
      <c r="V25" s="110">
        <v>1</v>
      </c>
      <c r="W25" s="111">
        <f t="shared" si="8"/>
        <v>100</v>
      </c>
      <c r="X25" s="112"/>
      <c r="Y25" s="113"/>
    </row>
    <row r="26" spans="1:25" ht="18" customHeight="1" x14ac:dyDescent="0.25">
      <c r="A26" s="114" t="s">
        <v>51</v>
      </c>
      <c r="B26" s="115" t="s">
        <v>52</v>
      </c>
      <c r="C26" s="54">
        <f t="shared" si="0"/>
        <v>31.944444444444443</v>
      </c>
      <c r="D26" s="116">
        <f t="shared" si="1"/>
        <v>23</v>
      </c>
      <c r="E26" s="117">
        <v>0</v>
      </c>
      <c r="F26" s="118">
        <f t="shared" si="2"/>
        <v>0</v>
      </c>
      <c r="G26" s="119">
        <v>1</v>
      </c>
      <c r="H26" s="115">
        <v>1</v>
      </c>
      <c r="I26" s="115">
        <v>0</v>
      </c>
      <c r="J26" s="115">
        <f t="shared" si="3"/>
        <v>2</v>
      </c>
      <c r="K26" s="120">
        <f t="shared" si="4"/>
        <v>66.666666666666657</v>
      </c>
      <c r="L26" s="121">
        <v>0</v>
      </c>
      <c r="M26" s="122">
        <v>0.5</v>
      </c>
      <c r="N26" s="123">
        <f t="shared" si="5"/>
        <v>25</v>
      </c>
      <c r="O26" s="124">
        <v>0</v>
      </c>
      <c r="P26" s="125">
        <v>0</v>
      </c>
      <c r="Q26" s="125">
        <v>0</v>
      </c>
      <c r="R26" s="125">
        <v>0</v>
      </c>
      <c r="S26" s="126">
        <f t="shared" si="6"/>
        <v>0</v>
      </c>
      <c r="T26" s="124">
        <v>1</v>
      </c>
      <c r="U26" s="126">
        <f t="shared" si="7"/>
        <v>100</v>
      </c>
      <c r="V26" s="110">
        <v>0</v>
      </c>
      <c r="W26" s="111">
        <f t="shared" si="8"/>
        <v>0</v>
      </c>
      <c r="X26" s="112"/>
      <c r="Y26" s="113"/>
    </row>
    <row r="27" spans="1:25" ht="18" customHeight="1" x14ac:dyDescent="0.25">
      <c r="A27" s="114" t="s">
        <v>53</v>
      </c>
      <c r="B27" s="115" t="s">
        <v>54</v>
      </c>
      <c r="C27" s="54">
        <f t="shared" si="0"/>
        <v>52.777777777777771</v>
      </c>
      <c r="D27" s="116">
        <f t="shared" si="1"/>
        <v>12</v>
      </c>
      <c r="E27" s="117">
        <v>1</v>
      </c>
      <c r="F27" s="118">
        <f t="shared" si="2"/>
        <v>100</v>
      </c>
      <c r="G27" s="119">
        <v>1</v>
      </c>
      <c r="H27" s="115">
        <v>1</v>
      </c>
      <c r="I27" s="115">
        <v>0</v>
      </c>
      <c r="J27" s="115">
        <f t="shared" si="3"/>
        <v>2</v>
      </c>
      <c r="K27" s="120">
        <f t="shared" si="4"/>
        <v>66.666666666666657</v>
      </c>
      <c r="L27" s="121">
        <v>0.5</v>
      </c>
      <c r="M27" s="122">
        <v>0.5</v>
      </c>
      <c r="N27" s="123">
        <f t="shared" si="5"/>
        <v>50</v>
      </c>
      <c r="O27" s="124">
        <v>0</v>
      </c>
      <c r="P27" s="125">
        <v>0</v>
      </c>
      <c r="Q27" s="125">
        <v>0</v>
      </c>
      <c r="R27" s="125">
        <v>0</v>
      </c>
      <c r="S27" s="126">
        <f t="shared" si="6"/>
        <v>0</v>
      </c>
      <c r="T27" s="124">
        <v>1</v>
      </c>
      <c r="U27" s="126">
        <f t="shared" si="7"/>
        <v>100</v>
      </c>
      <c r="V27" s="110">
        <v>0</v>
      </c>
      <c r="W27" s="111">
        <f t="shared" si="8"/>
        <v>0</v>
      </c>
      <c r="X27" s="112"/>
      <c r="Y27" s="113"/>
    </row>
    <row r="28" spans="1:25" ht="18" customHeight="1" x14ac:dyDescent="0.25">
      <c r="A28" s="114" t="s">
        <v>55</v>
      </c>
      <c r="B28" s="115" t="s">
        <v>56</v>
      </c>
      <c r="C28" s="54">
        <f t="shared" si="0"/>
        <v>0</v>
      </c>
      <c r="D28" s="116">
        <f t="shared" si="1"/>
        <v>52</v>
      </c>
      <c r="E28" s="117">
        <v>0</v>
      </c>
      <c r="F28" s="118">
        <f t="shared" si="2"/>
        <v>0</v>
      </c>
      <c r="G28" s="119">
        <v>0</v>
      </c>
      <c r="H28" s="115">
        <v>0</v>
      </c>
      <c r="I28" s="115">
        <v>0</v>
      </c>
      <c r="J28" s="115">
        <f t="shared" si="3"/>
        <v>0</v>
      </c>
      <c r="K28" s="120">
        <f t="shared" si="4"/>
        <v>0</v>
      </c>
      <c r="L28" s="121">
        <v>0</v>
      </c>
      <c r="M28" s="122">
        <v>0</v>
      </c>
      <c r="N28" s="123">
        <f t="shared" si="5"/>
        <v>0</v>
      </c>
      <c r="O28" s="124">
        <v>0</v>
      </c>
      <c r="P28" s="125">
        <v>0</v>
      </c>
      <c r="Q28" s="125">
        <v>0</v>
      </c>
      <c r="R28" s="125">
        <v>0</v>
      </c>
      <c r="S28" s="126">
        <f t="shared" si="6"/>
        <v>0</v>
      </c>
      <c r="T28" s="124">
        <v>0</v>
      </c>
      <c r="U28" s="126">
        <f t="shared" si="7"/>
        <v>0</v>
      </c>
      <c r="V28" s="110">
        <v>0</v>
      </c>
      <c r="W28" s="111">
        <f t="shared" si="8"/>
        <v>0</v>
      </c>
      <c r="X28" s="112"/>
      <c r="Y28" s="113"/>
    </row>
    <row r="29" spans="1:25" ht="18" customHeight="1" x14ac:dyDescent="0.25">
      <c r="A29" s="114" t="s">
        <v>57</v>
      </c>
      <c r="B29" s="115" t="s">
        <v>58</v>
      </c>
      <c r="C29" s="54">
        <f t="shared" si="0"/>
        <v>22.222222222222218</v>
      </c>
      <c r="D29" s="116">
        <f t="shared" si="1"/>
        <v>29</v>
      </c>
      <c r="E29" s="117">
        <v>0</v>
      </c>
      <c r="F29" s="118">
        <f t="shared" si="2"/>
        <v>0</v>
      </c>
      <c r="G29" s="119">
        <v>1</v>
      </c>
      <c r="H29" s="115">
        <v>0</v>
      </c>
      <c r="I29" s="115">
        <v>0</v>
      </c>
      <c r="J29" s="115">
        <f t="shared" si="3"/>
        <v>1</v>
      </c>
      <c r="K29" s="120">
        <f t="shared" si="4"/>
        <v>33.333333333333329</v>
      </c>
      <c r="L29" s="121">
        <v>0</v>
      </c>
      <c r="M29" s="122">
        <v>0</v>
      </c>
      <c r="N29" s="123">
        <f t="shared" si="5"/>
        <v>0</v>
      </c>
      <c r="O29" s="124">
        <v>0</v>
      </c>
      <c r="P29" s="125">
        <v>0</v>
      </c>
      <c r="Q29" s="125">
        <v>0</v>
      </c>
      <c r="R29" s="125">
        <v>0</v>
      </c>
      <c r="S29" s="126">
        <f t="shared" si="6"/>
        <v>0</v>
      </c>
      <c r="T29" s="124">
        <v>1</v>
      </c>
      <c r="U29" s="126">
        <f t="shared" si="7"/>
        <v>100</v>
      </c>
      <c r="V29" s="110">
        <v>0</v>
      </c>
      <c r="W29" s="111">
        <f t="shared" si="8"/>
        <v>0</v>
      </c>
      <c r="X29" s="112"/>
      <c r="Y29" s="113"/>
    </row>
    <row r="30" spans="1:25" ht="18" customHeight="1" x14ac:dyDescent="0.25">
      <c r="A30" s="114" t="s">
        <v>59</v>
      </c>
      <c r="B30" s="115" t="s">
        <v>60</v>
      </c>
      <c r="C30" s="54">
        <f t="shared" si="0"/>
        <v>22.222222222222218</v>
      </c>
      <c r="D30" s="116">
        <f t="shared" si="1"/>
        <v>29</v>
      </c>
      <c r="E30" s="117">
        <v>0</v>
      </c>
      <c r="F30" s="118">
        <f t="shared" si="2"/>
        <v>0</v>
      </c>
      <c r="G30" s="119">
        <v>1</v>
      </c>
      <c r="H30" s="115">
        <v>0</v>
      </c>
      <c r="I30" s="115">
        <v>0</v>
      </c>
      <c r="J30" s="115">
        <f t="shared" si="3"/>
        <v>1</v>
      </c>
      <c r="K30" s="120">
        <f t="shared" si="4"/>
        <v>33.333333333333329</v>
      </c>
      <c r="L30" s="121">
        <v>0</v>
      </c>
      <c r="M30" s="122">
        <v>0</v>
      </c>
      <c r="N30" s="123">
        <f t="shared" si="5"/>
        <v>0</v>
      </c>
      <c r="O30" s="124">
        <v>0</v>
      </c>
      <c r="P30" s="125">
        <v>0</v>
      </c>
      <c r="Q30" s="125">
        <v>0</v>
      </c>
      <c r="R30" s="125">
        <v>0</v>
      </c>
      <c r="S30" s="126">
        <f t="shared" si="6"/>
        <v>0</v>
      </c>
      <c r="T30" s="124">
        <v>1</v>
      </c>
      <c r="U30" s="126">
        <f t="shared" si="7"/>
        <v>100</v>
      </c>
      <c r="V30" s="110">
        <v>0</v>
      </c>
      <c r="W30" s="111">
        <f t="shared" si="8"/>
        <v>0</v>
      </c>
      <c r="X30" s="112"/>
      <c r="Y30" s="113"/>
    </row>
    <row r="31" spans="1:25" ht="18" customHeight="1" x14ac:dyDescent="0.25">
      <c r="A31" s="114" t="s">
        <v>61</v>
      </c>
      <c r="B31" s="115" t="s">
        <v>62</v>
      </c>
      <c r="C31" s="54">
        <f t="shared" si="0"/>
        <v>27.777777777777775</v>
      </c>
      <c r="D31" s="116">
        <f t="shared" si="1"/>
        <v>27</v>
      </c>
      <c r="E31" s="117">
        <v>0</v>
      </c>
      <c r="F31" s="118">
        <f t="shared" si="2"/>
        <v>0</v>
      </c>
      <c r="G31" s="119">
        <v>1</v>
      </c>
      <c r="H31" s="115">
        <v>1</v>
      </c>
      <c r="I31" s="115">
        <v>0</v>
      </c>
      <c r="J31" s="115">
        <f t="shared" si="3"/>
        <v>2</v>
      </c>
      <c r="K31" s="120">
        <f t="shared" si="4"/>
        <v>66.666666666666657</v>
      </c>
      <c r="L31" s="121">
        <v>0</v>
      </c>
      <c r="M31" s="122">
        <v>0</v>
      </c>
      <c r="N31" s="123">
        <f t="shared" si="5"/>
        <v>0</v>
      </c>
      <c r="O31" s="124">
        <v>0</v>
      </c>
      <c r="P31" s="125">
        <v>0</v>
      </c>
      <c r="Q31" s="125">
        <v>0</v>
      </c>
      <c r="R31" s="125">
        <v>0</v>
      </c>
      <c r="S31" s="126">
        <f t="shared" si="6"/>
        <v>0</v>
      </c>
      <c r="T31" s="124">
        <v>1</v>
      </c>
      <c r="U31" s="126">
        <f t="shared" si="7"/>
        <v>100</v>
      </c>
      <c r="V31" s="110">
        <v>0</v>
      </c>
      <c r="W31" s="111">
        <f t="shared" si="8"/>
        <v>0</v>
      </c>
      <c r="X31" s="112"/>
      <c r="Y31" s="113"/>
    </row>
    <row r="32" spans="1:25" ht="18" customHeight="1" x14ac:dyDescent="0.25">
      <c r="A32" s="114" t="s">
        <v>63</v>
      </c>
      <c r="B32" s="115" t="s">
        <v>64</v>
      </c>
      <c r="C32" s="54">
        <f t="shared" si="0"/>
        <v>54.166666666666664</v>
      </c>
      <c r="D32" s="116">
        <f t="shared" si="1"/>
        <v>10</v>
      </c>
      <c r="E32" s="117">
        <v>0</v>
      </c>
      <c r="F32" s="118">
        <f t="shared" si="2"/>
        <v>0</v>
      </c>
      <c r="G32" s="119">
        <v>1</v>
      </c>
      <c r="H32" s="115">
        <v>1</v>
      </c>
      <c r="I32" s="115">
        <v>1</v>
      </c>
      <c r="J32" s="115">
        <f t="shared" si="3"/>
        <v>3</v>
      </c>
      <c r="K32" s="120">
        <f t="shared" si="4"/>
        <v>100</v>
      </c>
      <c r="L32" s="121">
        <v>0</v>
      </c>
      <c r="M32" s="122">
        <v>0.5</v>
      </c>
      <c r="N32" s="123">
        <f t="shared" si="5"/>
        <v>25</v>
      </c>
      <c r="O32" s="124">
        <v>0</v>
      </c>
      <c r="P32" s="125">
        <v>0</v>
      </c>
      <c r="Q32" s="125">
        <v>0</v>
      </c>
      <c r="R32" s="125">
        <v>0</v>
      </c>
      <c r="S32" s="126">
        <f t="shared" si="6"/>
        <v>0</v>
      </c>
      <c r="T32" s="124">
        <v>1</v>
      </c>
      <c r="U32" s="126">
        <f t="shared" si="7"/>
        <v>100</v>
      </c>
      <c r="V32" s="110">
        <v>1</v>
      </c>
      <c r="W32" s="111">
        <f t="shared" si="8"/>
        <v>100</v>
      </c>
      <c r="X32" s="112"/>
      <c r="Y32" s="113"/>
    </row>
    <row r="33" spans="1:25" ht="18" customHeight="1" x14ac:dyDescent="0.25">
      <c r="A33" s="114" t="s">
        <v>65</v>
      </c>
      <c r="B33" s="115" t="s">
        <v>66</v>
      </c>
      <c r="C33" s="54">
        <f t="shared" si="0"/>
        <v>36.111111111111107</v>
      </c>
      <c r="D33" s="116">
        <f t="shared" si="1"/>
        <v>21</v>
      </c>
      <c r="E33" s="117">
        <v>0</v>
      </c>
      <c r="F33" s="118">
        <f t="shared" si="2"/>
        <v>0</v>
      </c>
      <c r="G33" s="119">
        <v>1</v>
      </c>
      <c r="H33" s="115">
        <v>1</v>
      </c>
      <c r="I33" s="115">
        <v>0</v>
      </c>
      <c r="J33" s="115">
        <f t="shared" si="3"/>
        <v>2</v>
      </c>
      <c r="K33" s="120">
        <f t="shared" si="4"/>
        <v>66.666666666666657</v>
      </c>
      <c r="L33" s="121">
        <v>0</v>
      </c>
      <c r="M33" s="122">
        <v>0</v>
      </c>
      <c r="N33" s="123">
        <f t="shared" si="5"/>
        <v>0</v>
      </c>
      <c r="O33" s="124">
        <v>1</v>
      </c>
      <c r="P33" s="125">
        <v>1</v>
      </c>
      <c r="Q33" s="125">
        <v>0</v>
      </c>
      <c r="R33" s="125">
        <v>0</v>
      </c>
      <c r="S33" s="126">
        <f t="shared" si="6"/>
        <v>50</v>
      </c>
      <c r="T33" s="124">
        <v>1</v>
      </c>
      <c r="U33" s="126">
        <f t="shared" si="7"/>
        <v>100</v>
      </c>
      <c r="V33" s="110">
        <v>0</v>
      </c>
      <c r="W33" s="111">
        <f t="shared" si="8"/>
        <v>0</v>
      </c>
      <c r="X33" s="112"/>
      <c r="Y33" s="113"/>
    </row>
    <row r="34" spans="1:25" ht="18" customHeight="1" x14ac:dyDescent="0.25">
      <c r="A34" s="114" t="s">
        <v>67</v>
      </c>
      <c r="B34" s="115" t="s">
        <v>68</v>
      </c>
      <c r="C34" s="54">
        <f t="shared" si="0"/>
        <v>70.833333333333329</v>
      </c>
      <c r="D34" s="116">
        <f t="shared" si="1"/>
        <v>5</v>
      </c>
      <c r="E34" s="117">
        <v>0</v>
      </c>
      <c r="F34" s="118">
        <f t="shared" si="2"/>
        <v>0</v>
      </c>
      <c r="G34" s="119">
        <v>1</v>
      </c>
      <c r="H34" s="115">
        <v>1</v>
      </c>
      <c r="I34" s="115">
        <v>1</v>
      </c>
      <c r="J34" s="115">
        <f t="shared" si="3"/>
        <v>3</v>
      </c>
      <c r="K34" s="120">
        <f t="shared" si="4"/>
        <v>100</v>
      </c>
      <c r="L34" s="121">
        <v>1</v>
      </c>
      <c r="M34" s="122">
        <v>1</v>
      </c>
      <c r="N34" s="123">
        <f t="shared" si="5"/>
        <v>100</v>
      </c>
      <c r="O34" s="124">
        <v>0</v>
      </c>
      <c r="P34" s="125">
        <v>1</v>
      </c>
      <c r="Q34" s="125">
        <v>0</v>
      </c>
      <c r="R34" s="125">
        <v>0</v>
      </c>
      <c r="S34" s="126">
        <f t="shared" si="6"/>
        <v>25</v>
      </c>
      <c r="T34" s="124">
        <v>1</v>
      </c>
      <c r="U34" s="126">
        <f t="shared" si="7"/>
        <v>100</v>
      </c>
      <c r="V34" s="110">
        <v>1</v>
      </c>
      <c r="W34" s="111">
        <f t="shared" si="8"/>
        <v>100</v>
      </c>
      <c r="X34" s="112"/>
      <c r="Y34" s="113"/>
    </row>
    <row r="35" spans="1:25" ht="18" customHeight="1" x14ac:dyDescent="0.25">
      <c r="A35" s="114" t="s">
        <v>69</v>
      </c>
      <c r="B35" s="115" t="s">
        <v>70</v>
      </c>
      <c r="C35" s="54">
        <f t="shared" si="0"/>
        <v>47.222222222222221</v>
      </c>
      <c r="D35" s="116">
        <f t="shared" si="1"/>
        <v>16</v>
      </c>
      <c r="E35" s="117">
        <v>0</v>
      </c>
      <c r="F35" s="118">
        <f t="shared" si="2"/>
        <v>0</v>
      </c>
      <c r="G35" s="119">
        <v>1</v>
      </c>
      <c r="H35" s="115">
        <v>0</v>
      </c>
      <c r="I35" s="115">
        <v>0</v>
      </c>
      <c r="J35" s="115">
        <f t="shared" si="3"/>
        <v>1</v>
      </c>
      <c r="K35" s="120">
        <f t="shared" si="4"/>
        <v>33.333333333333329</v>
      </c>
      <c r="L35" s="121">
        <v>0</v>
      </c>
      <c r="M35" s="122">
        <v>1</v>
      </c>
      <c r="N35" s="123">
        <f t="shared" si="5"/>
        <v>50</v>
      </c>
      <c r="O35" s="124">
        <v>0</v>
      </c>
      <c r="P35" s="125">
        <v>0</v>
      </c>
      <c r="Q35" s="125">
        <v>0</v>
      </c>
      <c r="R35" s="125">
        <v>0</v>
      </c>
      <c r="S35" s="126">
        <f t="shared" si="6"/>
        <v>0</v>
      </c>
      <c r="T35" s="124">
        <v>1</v>
      </c>
      <c r="U35" s="126">
        <f t="shared" si="7"/>
        <v>100</v>
      </c>
      <c r="V35" s="110">
        <v>1</v>
      </c>
      <c r="W35" s="111">
        <f t="shared" si="8"/>
        <v>100</v>
      </c>
      <c r="X35" s="112"/>
      <c r="Y35" s="113"/>
    </row>
    <row r="36" spans="1:25" ht="18" customHeight="1" x14ac:dyDescent="0.25">
      <c r="A36" s="114" t="s">
        <v>71</v>
      </c>
      <c r="B36" s="115" t="s">
        <v>72</v>
      </c>
      <c r="C36" s="54">
        <f t="shared" si="0"/>
        <v>75</v>
      </c>
      <c r="D36" s="116">
        <f t="shared" si="1"/>
        <v>2</v>
      </c>
      <c r="E36" s="117">
        <v>0</v>
      </c>
      <c r="F36" s="118">
        <f t="shared" si="2"/>
        <v>0</v>
      </c>
      <c r="G36" s="119">
        <v>1</v>
      </c>
      <c r="H36" s="115">
        <v>1</v>
      </c>
      <c r="I36" s="115">
        <v>1</v>
      </c>
      <c r="J36" s="115">
        <f t="shared" si="3"/>
        <v>3</v>
      </c>
      <c r="K36" s="120">
        <f t="shared" si="4"/>
        <v>100</v>
      </c>
      <c r="L36" s="121">
        <v>1</v>
      </c>
      <c r="M36" s="122">
        <v>1</v>
      </c>
      <c r="N36" s="123">
        <f t="shared" si="5"/>
        <v>100</v>
      </c>
      <c r="O36" s="124">
        <v>0</v>
      </c>
      <c r="P36" s="125">
        <v>1</v>
      </c>
      <c r="Q36" s="125">
        <v>1</v>
      </c>
      <c r="R36" s="125">
        <v>0</v>
      </c>
      <c r="S36" s="126">
        <f t="shared" si="6"/>
        <v>50</v>
      </c>
      <c r="T36" s="124">
        <v>1</v>
      </c>
      <c r="U36" s="126">
        <f t="shared" si="7"/>
        <v>100</v>
      </c>
      <c r="V36" s="110">
        <v>1</v>
      </c>
      <c r="W36" s="111">
        <f t="shared" si="8"/>
        <v>100</v>
      </c>
      <c r="X36" s="112"/>
      <c r="Y36" s="113"/>
    </row>
    <row r="37" spans="1:25" ht="18" customHeight="1" x14ac:dyDescent="0.25">
      <c r="A37" s="114" t="s">
        <v>73</v>
      </c>
      <c r="B37" s="115" t="s">
        <v>74</v>
      </c>
      <c r="C37" s="54">
        <f t="shared" si="0"/>
        <v>5.5555555555555545</v>
      </c>
      <c r="D37" s="116">
        <f t="shared" si="1"/>
        <v>51</v>
      </c>
      <c r="E37" s="117">
        <v>0</v>
      </c>
      <c r="F37" s="118">
        <f t="shared" si="2"/>
        <v>0</v>
      </c>
      <c r="G37" s="119">
        <v>1</v>
      </c>
      <c r="H37" s="115">
        <v>0</v>
      </c>
      <c r="I37" s="115">
        <v>0</v>
      </c>
      <c r="J37" s="115">
        <f t="shared" si="3"/>
        <v>1</v>
      </c>
      <c r="K37" s="120">
        <f t="shared" si="4"/>
        <v>33.333333333333329</v>
      </c>
      <c r="L37" s="121">
        <v>0</v>
      </c>
      <c r="M37" s="122">
        <v>0</v>
      </c>
      <c r="N37" s="123">
        <f t="shared" si="5"/>
        <v>0</v>
      </c>
      <c r="O37" s="124">
        <v>0</v>
      </c>
      <c r="P37" s="125">
        <v>0</v>
      </c>
      <c r="Q37" s="125">
        <v>0</v>
      </c>
      <c r="R37" s="125">
        <v>0</v>
      </c>
      <c r="S37" s="126">
        <f t="shared" si="6"/>
        <v>0</v>
      </c>
      <c r="T37" s="124">
        <v>0</v>
      </c>
      <c r="U37" s="126">
        <f t="shared" si="7"/>
        <v>0</v>
      </c>
      <c r="V37" s="110">
        <v>0</v>
      </c>
      <c r="W37" s="111">
        <f t="shared" si="8"/>
        <v>0</v>
      </c>
      <c r="X37" s="112"/>
      <c r="Y37" s="113"/>
    </row>
    <row r="38" spans="1:25" ht="18" customHeight="1" x14ac:dyDescent="0.25">
      <c r="A38" s="114" t="s">
        <v>75</v>
      </c>
      <c r="B38" s="115" t="s">
        <v>76</v>
      </c>
      <c r="C38" s="54">
        <f t="shared" si="0"/>
        <v>22.222222222222218</v>
      </c>
      <c r="D38" s="116">
        <f t="shared" si="1"/>
        <v>29</v>
      </c>
      <c r="E38" s="117">
        <v>0</v>
      </c>
      <c r="F38" s="118">
        <f t="shared" si="2"/>
        <v>0</v>
      </c>
      <c r="G38" s="119">
        <v>1</v>
      </c>
      <c r="H38" s="115">
        <v>0</v>
      </c>
      <c r="I38" s="115">
        <v>0</v>
      </c>
      <c r="J38" s="115">
        <f t="shared" si="3"/>
        <v>1</v>
      </c>
      <c r="K38" s="120">
        <f t="shared" si="4"/>
        <v>33.333333333333329</v>
      </c>
      <c r="L38" s="121">
        <v>0</v>
      </c>
      <c r="M38" s="122">
        <v>0</v>
      </c>
      <c r="N38" s="123">
        <f t="shared" si="5"/>
        <v>0</v>
      </c>
      <c r="O38" s="124">
        <v>0</v>
      </c>
      <c r="P38" s="125">
        <v>0</v>
      </c>
      <c r="Q38" s="125">
        <v>0</v>
      </c>
      <c r="R38" s="125">
        <v>0</v>
      </c>
      <c r="S38" s="126">
        <f t="shared" si="6"/>
        <v>0</v>
      </c>
      <c r="T38" s="124">
        <v>1</v>
      </c>
      <c r="U38" s="126">
        <f t="shared" si="7"/>
        <v>100</v>
      </c>
      <c r="V38" s="110">
        <v>0</v>
      </c>
      <c r="W38" s="111">
        <f t="shared" si="8"/>
        <v>0</v>
      </c>
      <c r="X38" s="112"/>
      <c r="Y38" s="113"/>
    </row>
    <row r="39" spans="1:25" ht="18" customHeight="1" x14ac:dyDescent="0.25">
      <c r="A39" s="114" t="s">
        <v>77</v>
      </c>
      <c r="B39" s="115" t="s">
        <v>78</v>
      </c>
      <c r="C39" s="54">
        <f t="shared" si="0"/>
        <v>22.222222222222218</v>
      </c>
      <c r="D39" s="116">
        <f t="shared" si="1"/>
        <v>29</v>
      </c>
      <c r="E39" s="117">
        <v>0</v>
      </c>
      <c r="F39" s="118">
        <f t="shared" si="2"/>
        <v>0</v>
      </c>
      <c r="G39" s="119">
        <v>1</v>
      </c>
      <c r="H39" s="115">
        <v>0</v>
      </c>
      <c r="I39" s="115">
        <v>0</v>
      </c>
      <c r="J39" s="115">
        <f t="shared" si="3"/>
        <v>1</v>
      </c>
      <c r="K39" s="120">
        <f t="shared" si="4"/>
        <v>33.333333333333329</v>
      </c>
      <c r="L39" s="121">
        <v>0</v>
      </c>
      <c r="M39" s="122">
        <v>0</v>
      </c>
      <c r="N39" s="123">
        <f t="shared" si="5"/>
        <v>0</v>
      </c>
      <c r="O39" s="124">
        <v>0</v>
      </c>
      <c r="P39" s="125">
        <v>0</v>
      </c>
      <c r="Q39" s="125">
        <v>0</v>
      </c>
      <c r="R39" s="125">
        <v>0</v>
      </c>
      <c r="S39" s="126">
        <f t="shared" si="6"/>
        <v>0</v>
      </c>
      <c r="T39" s="124">
        <v>1</v>
      </c>
      <c r="U39" s="126">
        <f t="shared" si="7"/>
        <v>100</v>
      </c>
      <c r="V39" s="110">
        <v>0</v>
      </c>
      <c r="W39" s="111">
        <f t="shared" si="8"/>
        <v>0</v>
      </c>
      <c r="X39" s="112"/>
      <c r="Y39" s="113"/>
    </row>
    <row r="40" spans="1:25" ht="18" customHeight="1" x14ac:dyDescent="0.25">
      <c r="A40" s="114" t="s">
        <v>79</v>
      </c>
      <c r="B40" s="115" t="s">
        <v>80</v>
      </c>
      <c r="C40" s="54">
        <f t="shared" si="0"/>
        <v>30.555555555555554</v>
      </c>
      <c r="D40" s="116">
        <f t="shared" si="1"/>
        <v>24</v>
      </c>
      <c r="E40" s="117">
        <v>0.5</v>
      </c>
      <c r="F40" s="118">
        <f t="shared" si="2"/>
        <v>50</v>
      </c>
      <c r="G40" s="119">
        <v>1</v>
      </c>
      <c r="H40" s="115">
        <v>0</v>
      </c>
      <c r="I40" s="115">
        <v>0</v>
      </c>
      <c r="J40" s="115">
        <f t="shared" si="3"/>
        <v>1</v>
      </c>
      <c r="K40" s="120">
        <f t="shared" si="4"/>
        <v>33.333333333333329</v>
      </c>
      <c r="L40" s="121">
        <v>0</v>
      </c>
      <c r="M40" s="122">
        <v>0</v>
      </c>
      <c r="N40" s="123">
        <f t="shared" si="5"/>
        <v>0</v>
      </c>
      <c r="O40" s="124">
        <v>0</v>
      </c>
      <c r="P40" s="125">
        <v>0</v>
      </c>
      <c r="Q40" s="125">
        <v>0</v>
      </c>
      <c r="R40" s="125">
        <v>0</v>
      </c>
      <c r="S40" s="126">
        <f t="shared" si="6"/>
        <v>0</v>
      </c>
      <c r="T40" s="124">
        <v>1</v>
      </c>
      <c r="U40" s="126">
        <f t="shared" si="7"/>
        <v>100</v>
      </c>
      <c r="V40" s="110">
        <v>0</v>
      </c>
      <c r="W40" s="111">
        <f t="shared" si="8"/>
        <v>0</v>
      </c>
      <c r="X40" s="112"/>
      <c r="Y40" s="113"/>
    </row>
    <row r="41" spans="1:25" ht="18" customHeight="1" x14ac:dyDescent="0.25">
      <c r="A41" s="114" t="s">
        <v>81</v>
      </c>
      <c r="B41" s="115" t="s">
        <v>82</v>
      </c>
      <c r="C41" s="54">
        <f t="shared" si="0"/>
        <v>83.333333333333329</v>
      </c>
      <c r="D41" s="116">
        <f t="shared" si="1"/>
        <v>1</v>
      </c>
      <c r="E41" s="117">
        <v>0</v>
      </c>
      <c r="F41" s="118">
        <f t="shared" si="2"/>
        <v>0</v>
      </c>
      <c r="G41" s="119">
        <v>1</v>
      </c>
      <c r="H41" s="115">
        <v>1</v>
      </c>
      <c r="I41" s="115">
        <v>1</v>
      </c>
      <c r="J41" s="115">
        <f t="shared" si="3"/>
        <v>3</v>
      </c>
      <c r="K41" s="120">
        <f t="shared" si="4"/>
        <v>100</v>
      </c>
      <c r="L41" s="121">
        <v>1</v>
      </c>
      <c r="M41" s="122">
        <v>1</v>
      </c>
      <c r="N41" s="123">
        <f t="shared" si="5"/>
        <v>100</v>
      </c>
      <c r="O41" s="124">
        <v>1</v>
      </c>
      <c r="P41" s="125">
        <v>1</v>
      </c>
      <c r="Q41" s="125">
        <v>1</v>
      </c>
      <c r="R41" s="125">
        <v>1</v>
      </c>
      <c r="S41" s="126">
        <f t="shared" si="6"/>
        <v>100</v>
      </c>
      <c r="T41" s="124">
        <v>1</v>
      </c>
      <c r="U41" s="126">
        <f t="shared" si="7"/>
        <v>100</v>
      </c>
      <c r="V41" s="110">
        <v>1</v>
      </c>
      <c r="W41" s="111">
        <f t="shared" si="8"/>
        <v>100</v>
      </c>
      <c r="X41" s="112"/>
      <c r="Y41" s="113"/>
    </row>
    <row r="42" spans="1:25" ht="18" customHeight="1" x14ac:dyDescent="0.25">
      <c r="A42" s="114" t="s">
        <v>83</v>
      </c>
      <c r="B42" s="115" t="s">
        <v>84</v>
      </c>
      <c r="C42" s="54">
        <f t="shared" si="0"/>
        <v>22.222222222222218</v>
      </c>
      <c r="D42" s="116">
        <f t="shared" si="1"/>
        <v>29</v>
      </c>
      <c r="E42" s="117">
        <v>0</v>
      </c>
      <c r="F42" s="118">
        <f t="shared" si="2"/>
        <v>0</v>
      </c>
      <c r="G42" s="119">
        <v>1</v>
      </c>
      <c r="H42" s="115">
        <v>0</v>
      </c>
      <c r="I42" s="115">
        <v>0</v>
      </c>
      <c r="J42" s="115">
        <f t="shared" si="3"/>
        <v>1</v>
      </c>
      <c r="K42" s="120">
        <f t="shared" si="4"/>
        <v>33.333333333333329</v>
      </c>
      <c r="L42" s="121">
        <v>0</v>
      </c>
      <c r="M42" s="122">
        <v>0</v>
      </c>
      <c r="N42" s="123">
        <f t="shared" si="5"/>
        <v>0</v>
      </c>
      <c r="O42" s="124">
        <v>0</v>
      </c>
      <c r="P42" s="125">
        <v>0</v>
      </c>
      <c r="Q42" s="125">
        <v>0</v>
      </c>
      <c r="R42" s="125">
        <v>0</v>
      </c>
      <c r="S42" s="126">
        <f t="shared" si="6"/>
        <v>0</v>
      </c>
      <c r="T42" s="124">
        <v>1</v>
      </c>
      <c r="U42" s="126">
        <f t="shared" si="7"/>
        <v>100</v>
      </c>
      <c r="V42" s="110">
        <v>0</v>
      </c>
      <c r="W42" s="111">
        <f t="shared" si="8"/>
        <v>0</v>
      </c>
      <c r="X42" s="112"/>
      <c r="Y42" s="113"/>
    </row>
    <row r="43" spans="1:25" ht="18" customHeight="1" x14ac:dyDescent="0.25">
      <c r="A43" s="114" t="s">
        <v>85</v>
      </c>
      <c r="B43" s="115" t="s">
        <v>84</v>
      </c>
      <c r="C43" s="54">
        <f t="shared" si="0"/>
        <v>70.833333333333329</v>
      </c>
      <c r="D43" s="116">
        <f t="shared" si="1"/>
        <v>5</v>
      </c>
      <c r="E43" s="117">
        <v>0</v>
      </c>
      <c r="F43" s="118">
        <f t="shared" si="2"/>
        <v>0</v>
      </c>
      <c r="G43" s="119">
        <v>1</v>
      </c>
      <c r="H43" s="115">
        <v>1</v>
      </c>
      <c r="I43" s="115">
        <v>1</v>
      </c>
      <c r="J43" s="115">
        <f t="shared" si="3"/>
        <v>3</v>
      </c>
      <c r="K43" s="120">
        <f t="shared" si="4"/>
        <v>100</v>
      </c>
      <c r="L43" s="121">
        <v>1</v>
      </c>
      <c r="M43" s="122">
        <v>1</v>
      </c>
      <c r="N43" s="123">
        <f t="shared" si="5"/>
        <v>100</v>
      </c>
      <c r="O43" s="124">
        <v>1</v>
      </c>
      <c r="P43" s="125">
        <v>0</v>
      </c>
      <c r="Q43" s="125">
        <v>0</v>
      </c>
      <c r="R43" s="125">
        <v>0</v>
      </c>
      <c r="S43" s="126">
        <f t="shared" si="6"/>
        <v>25</v>
      </c>
      <c r="T43" s="124">
        <v>1</v>
      </c>
      <c r="U43" s="126">
        <f t="shared" si="7"/>
        <v>100</v>
      </c>
      <c r="V43" s="110">
        <v>1</v>
      </c>
      <c r="W43" s="111">
        <f t="shared" si="8"/>
        <v>100</v>
      </c>
      <c r="X43" s="112"/>
      <c r="Y43" s="113"/>
    </row>
    <row r="44" spans="1:25" ht="18" customHeight="1" x14ac:dyDescent="0.25">
      <c r="A44" s="114" t="s">
        <v>87</v>
      </c>
      <c r="B44" s="115" t="s">
        <v>88</v>
      </c>
      <c r="C44" s="54">
        <f t="shared" si="0"/>
        <v>54.166666666666664</v>
      </c>
      <c r="D44" s="116">
        <f t="shared" si="1"/>
        <v>10</v>
      </c>
      <c r="E44" s="117">
        <v>0</v>
      </c>
      <c r="F44" s="118">
        <f t="shared" si="2"/>
        <v>0</v>
      </c>
      <c r="G44" s="119">
        <v>1</v>
      </c>
      <c r="H44" s="115">
        <v>1</v>
      </c>
      <c r="I44" s="115">
        <v>1</v>
      </c>
      <c r="J44" s="115">
        <f t="shared" si="3"/>
        <v>3</v>
      </c>
      <c r="K44" s="120">
        <f t="shared" si="4"/>
        <v>100</v>
      </c>
      <c r="L44" s="121">
        <v>1</v>
      </c>
      <c r="M44" s="122">
        <v>1</v>
      </c>
      <c r="N44" s="123">
        <f t="shared" si="5"/>
        <v>100</v>
      </c>
      <c r="O44" s="124">
        <v>0</v>
      </c>
      <c r="P44" s="125">
        <v>1</v>
      </c>
      <c r="Q44" s="125">
        <v>0</v>
      </c>
      <c r="R44" s="125">
        <v>0</v>
      </c>
      <c r="S44" s="126">
        <f t="shared" si="6"/>
        <v>25</v>
      </c>
      <c r="T44" s="124">
        <v>1</v>
      </c>
      <c r="U44" s="126">
        <f t="shared" si="7"/>
        <v>100</v>
      </c>
      <c r="V44" s="110">
        <v>0</v>
      </c>
      <c r="W44" s="111">
        <f t="shared" si="8"/>
        <v>0</v>
      </c>
      <c r="X44" s="112"/>
      <c r="Y44" s="113"/>
    </row>
    <row r="45" spans="1:25" ht="18" customHeight="1" x14ac:dyDescent="0.25">
      <c r="A45" s="114" t="s">
        <v>89</v>
      </c>
      <c r="B45" s="115" t="s">
        <v>90</v>
      </c>
      <c r="C45" s="54">
        <f t="shared" si="0"/>
        <v>22.222222222222218</v>
      </c>
      <c r="D45" s="116">
        <f t="shared" si="1"/>
        <v>29</v>
      </c>
      <c r="E45" s="117">
        <v>0</v>
      </c>
      <c r="F45" s="118">
        <f t="shared" si="2"/>
        <v>0</v>
      </c>
      <c r="G45" s="119">
        <v>1</v>
      </c>
      <c r="H45" s="115">
        <v>0</v>
      </c>
      <c r="I45" s="115">
        <v>0</v>
      </c>
      <c r="J45" s="115">
        <f t="shared" si="3"/>
        <v>1</v>
      </c>
      <c r="K45" s="120">
        <f t="shared" si="4"/>
        <v>33.333333333333329</v>
      </c>
      <c r="L45" s="121">
        <v>0</v>
      </c>
      <c r="M45" s="122">
        <v>0</v>
      </c>
      <c r="N45" s="123">
        <f t="shared" si="5"/>
        <v>0</v>
      </c>
      <c r="O45" s="124">
        <v>0</v>
      </c>
      <c r="P45" s="125">
        <v>0</v>
      </c>
      <c r="Q45" s="125">
        <v>0</v>
      </c>
      <c r="R45" s="125">
        <v>0</v>
      </c>
      <c r="S45" s="126">
        <f t="shared" si="6"/>
        <v>0</v>
      </c>
      <c r="T45" s="124">
        <v>1</v>
      </c>
      <c r="U45" s="126">
        <f t="shared" si="7"/>
        <v>100</v>
      </c>
      <c r="V45" s="110">
        <v>0</v>
      </c>
      <c r="W45" s="111">
        <f t="shared" si="8"/>
        <v>0</v>
      </c>
      <c r="X45" s="112"/>
      <c r="Y45" s="113"/>
    </row>
    <row r="46" spans="1:25" ht="18" customHeight="1" x14ac:dyDescent="0.25">
      <c r="A46" s="114" t="s">
        <v>91</v>
      </c>
      <c r="B46" s="115" t="s">
        <v>92</v>
      </c>
      <c r="C46" s="54">
        <f t="shared" si="0"/>
        <v>22.222222222222218</v>
      </c>
      <c r="D46" s="116">
        <f t="shared" si="1"/>
        <v>29</v>
      </c>
      <c r="E46" s="117">
        <v>0</v>
      </c>
      <c r="F46" s="118">
        <f t="shared" si="2"/>
        <v>0</v>
      </c>
      <c r="G46" s="119">
        <v>1</v>
      </c>
      <c r="H46" s="115">
        <v>0</v>
      </c>
      <c r="I46" s="115">
        <v>0</v>
      </c>
      <c r="J46" s="115">
        <f t="shared" si="3"/>
        <v>1</v>
      </c>
      <c r="K46" s="120">
        <f t="shared" si="4"/>
        <v>33.333333333333329</v>
      </c>
      <c r="L46" s="121">
        <v>0</v>
      </c>
      <c r="M46" s="122">
        <v>0</v>
      </c>
      <c r="N46" s="123">
        <f t="shared" si="5"/>
        <v>0</v>
      </c>
      <c r="O46" s="124">
        <v>0</v>
      </c>
      <c r="P46" s="125">
        <v>0</v>
      </c>
      <c r="Q46" s="125">
        <v>0</v>
      </c>
      <c r="R46" s="125">
        <v>0</v>
      </c>
      <c r="S46" s="126">
        <f t="shared" si="6"/>
        <v>0</v>
      </c>
      <c r="T46" s="124">
        <v>1</v>
      </c>
      <c r="U46" s="126">
        <f t="shared" si="7"/>
        <v>100</v>
      </c>
      <c r="V46" s="110">
        <v>0</v>
      </c>
      <c r="W46" s="111">
        <f t="shared" si="8"/>
        <v>0</v>
      </c>
      <c r="X46" s="112"/>
      <c r="Y46" s="113"/>
    </row>
    <row r="47" spans="1:25" ht="18" customHeight="1" x14ac:dyDescent="0.25">
      <c r="A47" s="114" t="s">
        <v>93</v>
      </c>
      <c r="B47" s="115" t="s">
        <v>94</v>
      </c>
      <c r="C47" s="54">
        <f t="shared" si="0"/>
        <v>22.222222222222218</v>
      </c>
      <c r="D47" s="116">
        <f t="shared" si="1"/>
        <v>29</v>
      </c>
      <c r="E47" s="117">
        <v>0</v>
      </c>
      <c r="F47" s="118">
        <f t="shared" si="2"/>
        <v>0</v>
      </c>
      <c r="G47" s="119">
        <v>1</v>
      </c>
      <c r="H47" s="115">
        <v>0</v>
      </c>
      <c r="I47" s="115">
        <v>0</v>
      </c>
      <c r="J47" s="115">
        <f t="shared" si="3"/>
        <v>1</v>
      </c>
      <c r="K47" s="120">
        <f t="shared" si="4"/>
        <v>33.333333333333329</v>
      </c>
      <c r="L47" s="121">
        <v>0</v>
      </c>
      <c r="M47" s="122">
        <v>0</v>
      </c>
      <c r="N47" s="123">
        <f t="shared" si="5"/>
        <v>0</v>
      </c>
      <c r="O47" s="124">
        <v>0</v>
      </c>
      <c r="P47" s="125">
        <v>0</v>
      </c>
      <c r="Q47" s="125">
        <v>0</v>
      </c>
      <c r="R47" s="125">
        <v>0</v>
      </c>
      <c r="S47" s="126">
        <f t="shared" si="6"/>
        <v>0</v>
      </c>
      <c r="T47" s="124">
        <v>1</v>
      </c>
      <c r="U47" s="126">
        <f t="shared" si="7"/>
        <v>100</v>
      </c>
      <c r="V47" s="110">
        <v>0</v>
      </c>
      <c r="W47" s="111">
        <f t="shared" si="8"/>
        <v>0</v>
      </c>
      <c r="X47" s="112"/>
      <c r="Y47" s="113"/>
    </row>
    <row r="48" spans="1:25" ht="18" customHeight="1" x14ac:dyDescent="0.25">
      <c r="A48" s="114" t="s">
        <v>95</v>
      </c>
      <c r="B48" s="115" t="s">
        <v>96</v>
      </c>
      <c r="C48" s="54">
        <f t="shared" si="0"/>
        <v>22.222222222222218</v>
      </c>
      <c r="D48" s="116">
        <f t="shared" si="1"/>
        <v>29</v>
      </c>
      <c r="E48" s="117">
        <v>0</v>
      </c>
      <c r="F48" s="118">
        <f t="shared" si="2"/>
        <v>0</v>
      </c>
      <c r="G48" s="119">
        <v>1</v>
      </c>
      <c r="H48" s="115">
        <v>0</v>
      </c>
      <c r="I48" s="115">
        <v>0</v>
      </c>
      <c r="J48" s="115">
        <f t="shared" si="3"/>
        <v>1</v>
      </c>
      <c r="K48" s="120">
        <f t="shared" si="4"/>
        <v>33.333333333333329</v>
      </c>
      <c r="L48" s="121">
        <v>0</v>
      </c>
      <c r="M48" s="122">
        <v>0</v>
      </c>
      <c r="N48" s="123">
        <f t="shared" si="5"/>
        <v>0</v>
      </c>
      <c r="O48" s="124">
        <v>0</v>
      </c>
      <c r="P48" s="125">
        <v>0</v>
      </c>
      <c r="Q48" s="125">
        <v>0</v>
      </c>
      <c r="R48" s="125">
        <v>0</v>
      </c>
      <c r="S48" s="126">
        <f t="shared" si="6"/>
        <v>0</v>
      </c>
      <c r="T48" s="124">
        <v>1</v>
      </c>
      <c r="U48" s="126">
        <f t="shared" si="7"/>
        <v>100</v>
      </c>
      <c r="V48" s="110">
        <v>0</v>
      </c>
      <c r="W48" s="111">
        <f t="shared" si="8"/>
        <v>0</v>
      </c>
      <c r="X48" s="112"/>
      <c r="Y48" s="113"/>
    </row>
    <row r="49" spans="1:25" ht="18" customHeight="1" x14ac:dyDescent="0.25">
      <c r="A49" s="114" t="s">
        <v>97</v>
      </c>
      <c r="B49" s="115" t="s">
        <v>98</v>
      </c>
      <c r="C49" s="54">
        <f t="shared" si="0"/>
        <v>22.222222222222218</v>
      </c>
      <c r="D49" s="116">
        <f t="shared" si="1"/>
        <v>29</v>
      </c>
      <c r="E49" s="117">
        <v>0</v>
      </c>
      <c r="F49" s="118">
        <f t="shared" si="2"/>
        <v>0</v>
      </c>
      <c r="G49" s="119">
        <v>1</v>
      </c>
      <c r="H49" s="115">
        <v>0</v>
      </c>
      <c r="I49" s="115">
        <v>0</v>
      </c>
      <c r="J49" s="115">
        <f t="shared" si="3"/>
        <v>1</v>
      </c>
      <c r="K49" s="120">
        <f t="shared" si="4"/>
        <v>33.333333333333329</v>
      </c>
      <c r="L49" s="121">
        <v>0</v>
      </c>
      <c r="M49" s="122">
        <v>0</v>
      </c>
      <c r="N49" s="123">
        <f t="shared" si="5"/>
        <v>0</v>
      </c>
      <c r="O49" s="124">
        <v>0</v>
      </c>
      <c r="P49" s="125">
        <v>0</v>
      </c>
      <c r="Q49" s="125">
        <v>0</v>
      </c>
      <c r="R49" s="125">
        <v>0</v>
      </c>
      <c r="S49" s="126">
        <f t="shared" si="6"/>
        <v>0</v>
      </c>
      <c r="T49" s="124">
        <v>1</v>
      </c>
      <c r="U49" s="126">
        <f t="shared" si="7"/>
        <v>100</v>
      </c>
      <c r="V49" s="110">
        <v>0</v>
      </c>
      <c r="W49" s="111">
        <f t="shared" si="8"/>
        <v>0</v>
      </c>
      <c r="X49" s="112"/>
      <c r="Y49" s="113"/>
    </row>
    <row r="50" spans="1:25" ht="18" customHeight="1" x14ac:dyDescent="0.25">
      <c r="A50" s="114" t="s">
        <v>99</v>
      </c>
      <c r="B50" s="115" t="s">
        <v>100</v>
      </c>
      <c r="C50" s="54">
        <f t="shared" si="0"/>
        <v>45.833333333333336</v>
      </c>
      <c r="D50" s="116">
        <f t="shared" si="1"/>
        <v>17</v>
      </c>
      <c r="E50" s="117">
        <v>0</v>
      </c>
      <c r="F50" s="118">
        <f t="shared" si="2"/>
        <v>0</v>
      </c>
      <c r="G50" s="119">
        <v>1</v>
      </c>
      <c r="H50" s="115">
        <v>1</v>
      </c>
      <c r="I50" s="115">
        <v>1</v>
      </c>
      <c r="J50" s="115">
        <f t="shared" si="3"/>
        <v>3</v>
      </c>
      <c r="K50" s="120">
        <f t="shared" si="4"/>
        <v>100</v>
      </c>
      <c r="L50" s="121">
        <v>0</v>
      </c>
      <c r="M50" s="122">
        <v>1</v>
      </c>
      <c r="N50" s="123">
        <f t="shared" si="5"/>
        <v>50</v>
      </c>
      <c r="O50" s="124">
        <v>1</v>
      </c>
      <c r="P50" s="125">
        <v>0</v>
      </c>
      <c r="Q50" s="125">
        <v>0</v>
      </c>
      <c r="R50" s="125">
        <v>0</v>
      </c>
      <c r="S50" s="126">
        <f t="shared" si="6"/>
        <v>25</v>
      </c>
      <c r="T50" s="124">
        <v>1</v>
      </c>
      <c r="U50" s="126">
        <f t="shared" si="7"/>
        <v>100</v>
      </c>
      <c r="V50" s="110">
        <v>0</v>
      </c>
      <c r="W50" s="111">
        <f t="shared" si="8"/>
        <v>0</v>
      </c>
      <c r="X50" s="112"/>
      <c r="Y50" s="113"/>
    </row>
    <row r="51" spans="1:25" ht="18" customHeight="1" x14ac:dyDescent="0.25">
      <c r="A51" s="114" t="s">
        <v>101</v>
      </c>
      <c r="B51" s="115" t="s">
        <v>102</v>
      </c>
      <c r="C51" s="54">
        <f t="shared" si="0"/>
        <v>44.444444444444436</v>
      </c>
      <c r="D51" s="116">
        <f t="shared" si="1"/>
        <v>19</v>
      </c>
      <c r="E51" s="117">
        <v>0</v>
      </c>
      <c r="F51" s="118">
        <f t="shared" si="2"/>
        <v>0</v>
      </c>
      <c r="G51" s="119">
        <v>1</v>
      </c>
      <c r="H51" s="115">
        <v>1</v>
      </c>
      <c r="I51" s="115">
        <v>0</v>
      </c>
      <c r="J51" s="115">
        <f t="shared" si="3"/>
        <v>2</v>
      </c>
      <c r="K51" s="120">
        <f t="shared" si="4"/>
        <v>66.666666666666657</v>
      </c>
      <c r="L51" s="121">
        <v>0</v>
      </c>
      <c r="M51" s="122">
        <v>0</v>
      </c>
      <c r="N51" s="123">
        <f t="shared" si="5"/>
        <v>0</v>
      </c>
      <c r="O51" s="124">
        <v>0</v>
      </c>
      <c r="P51" s="125">
        <v>0</v>
      </c>
      <c r="Q51" s="125">
        <v>0</v>
      </c>
      <c r="R51" s="125">
        <v>0</v>
      </c>
      <c r="S51" s="126">
        <f t="shared" si="6"/>
        <v>0</v>
      </c>
      <c r="T51" s="124">
        <v>1</v>
      </c>
      <c r="U51" s="126">
        <f t="shared" si="7"/>
        <v>100</v>
      </c>
      <c r="V51" s="110">
        <v>1</v>
      </c>
      <c r="W51" s="111">
        <f t="shared" si="8"/>
        <v>100</v>
      </c>
      <c r="X51" s="112"/>
      <c r="Y51" s="113"/>
    </row>
    <row r="52" spans="1:25" ht="18" customHeight="1" x14ac:dyDescent="0.25">
      <c r="A52" s="114" t="s">
        <v>103</v>
      </c>
      <c r="B52" s="115" t="s">
        <v>104</v>
      </c>
      <c r="C52" s="54">
        <f t="shared" si="0"/>
        <v>50</v>
      </c>
      <c r="D52" s="116">
        <f t="shared" si="1"/>
        <v>13</v>
      </c>
      <c r="E52" s="117">
        <v>0</v>
      </c>
      <c r="F52" s="118">
        <f t="shared" si="2"/>
        <v>0</v>
      </c>
      <c r="G52" s="119">
        <v>1</v>
      </c>
      <c r="H52" s="115">
        <v>1</v>
      </c>
      <c r="I52" s="115">
        <v>1</v>
      </c>
      <c r="J52" s="115">
        <f t="shared" si="3"/>
        <v>3</v>
      </c>
      <c r="K52" s="120">
        <f t="shared" si="4"/>
        <v>100</v>
      </c>
      <c r="L52" s="121">
        <v>1</v>
      </c>
      <c r="M52" s="122">
        <v>1</v>
      </c>
      <c r="N52" s="123">
        <f t="shared" si="5"/>
        <v>100</v>
      </c>
      <c r="O52" s="124">
        <v>0</v>
      </c>
      <c r="P52" s="125">
        <v>0</v>
      </c>
      <c r="Q52" s="125">
        <v>0</v>
      </c>
      <c r="R52" s="125">
        <v>0</v>
      </c>
      <c r="S52" s="126">
        <f t="shared" si="6"/>
        <v>0</v>
      </c>
      <c r="T52" s="124">
        <v>1</v>
      </c>
      <c r="U52" s="126">
        <f t="shared" si="7"/>
        <v>100</v>
      </c>
      <c r="V52" s="110">
        <v>0</v>
      </c>
      <c r="W52" s="111">
        <f t="shared" si="8"/>
        <v>0</v>
      </c>
      <c r="X52" s="112"/>
      <c r="Y52" s="113"/>
    </row>
    <row r="53" spans="1:25" ht="18" customHeight="1" x14ac:dyDescent="0.25">
      <c r="A53" s="114" t="s">
        <v>105</v>
      </c>
      <c r="B53" s="115" t="s">
        <v>106</v>
      </c>
      <c r="C53" s="54">
        <f t="shared" si="0"/>
        <v>22.222222222222218</v>
      </c>
      <c r="D53" s="116">
        <f t="shared" si="1"/>
        <v>29</v>
      </c>
      <c r="E53" s="117">
        <v>0</v>
      </c>
      <c r="F53" s="118">
        <f t="shared" si="2"/>
        <v>0</v>
      </c>
      <c r="G53" s="119">
        <v>1</v>
      </c>
      <c r="H53" s="115">
        <v>0</v>
      </c>
      <c r="I53" s="115">
        <v>0</v>
      </c>
      <c r="J53" s="115">
        <f t="shared" si="3"/>
        <v>1</v>
      </c>
      <c r="K53" s="120">
        <f t="shared" si="4"/>
        <v>33.333333333333329</v>
      </c>
      <c r="L53" s="121">
        <v>0</v>
      </c>
      <c r="M53" s="122">
        <v>0</v>
      </c>
      <c r="N53" s="123">
        <f t="shared" si="5"/>
        <v>0</v>
      </c>
      <c r="O53" s="124">
        <v>0</v>
      </c>
      <c r="P53" s="125">
        <v>0</v>
      </c>
      <c r="Q53" s="125">
        <v>0</v>
      </c>
      <c r="R53" s="125">
        <v>0</v>
      </c>
      <c r="S53" s="126">
        <f t="shared" si="6"/>
        <v>0</v>
      </c>
      <c r="T53" s="124">
        <v>1</v>
      </c>
      <c r="U53" s="126">
        <f t="shared" si="7"/>
        <v>100</v>
      </c>
      <c r="V53" s="110">
        <v>0</v>
      </c>
      <c r="W53" s="111">
        <f t="shared" si="8"/>
        <v>0</v>
      </c>
      <c r="X53" s="112"/>
      <c r="Y53" s="113"/>
    </row>
    <row r="54" spans="1:25" ht="18" customHeight="1" x14ac:dyDescent="0.25">
      <c r="A54" s="114" t="s">
        <v>107</v>
      </c>
      <c r="B54" s="115" t="s">
        <v>108</v>
      </c>
      <c r="C54" s="54">
        <f t="shared" si="0"/>
        <v>22.222222222222218</v>
      </c>
      <c r="D54" s="116">
        <f t="shared" si="1"/>
        <v>29</v>
      </c>
      <c r="E54" s="117">
        <v>0</v>
      </c>
      <c r="F54" s="118">
        <f t="shared" si="2"/>
        <v>0</v>
      </c>
      <c r="G54" s="119">
        <v>1</v>
      </c>
      <c r="H54" s="115">
        <v>0</v>
      </c>
      <c r="I54" s="115">
        <v>0</v>
      </c>
      <c r="J54" s="115">
        <f t="shared" si="3"/>
        <v>1</v>
      </c>
      <c r="K54" s="120">
        <f t="shared" si="4"/>
        <v>33.333333333333329</v>
      </c>
      <c r="L54" s="121">
        <v>0</v>
      </c>
      <c r="M54" s="122">
        <v>0</v>
      </c>
      <c r="N54" s="123">
        <f t="shared" si="5"/>
        <v>0</v>
      </c>
      <c r="O54" s="124">
        <v>0</v>
      </c>
      <c r="P54" s="125">
        <v>0</v>
      </c>
      <c r="Q54" s="125">
        <v>0</v>
      </c>
      <c r="R54" s="125">
        <v>0</v>
      </c>
      <c r="S54" s="126">
        <f t="shared" si="6"/>
        <v>0</v>
      </c>
      <c r="T54" s="124">
        <v>1</v>
      </c>
      <c r="U54" s="126">
        <f t="shared" si="7"/>
        <v>100</v>
      </c>
      <c r="V54" s="110">
        <v>0</v>
      </c>
      <c r="W54" s="111">
        <f t="shared" si="8"/>
        <v>0</v>
      </c>
      <c r="X54" s="112"/>
      <c r="Y54" s="113"/>
    </row>
    <row r="55" spans="1:25" ht="18" customHeight="1" x14ac:dyDescent="0.25">
      <c r="A55" s="127" t="s">
        <v>109</v>
      </c>
      <c r="B55" s="128" t="s">
        <v>110</v>
      </c>
      <c r="C55" s="65">
        <f t="shared" si="0"/>
        <v>22.222222222222218</v>
      </c>
      <c r="D55" s="129">
        <f t="shared" si="1"/>
        <v>29</v>
      </c>
      <c r="E55" s="130">
        <v>0</v>
      </c>
      <c r="F55" s="131">
        <f t="shared" si="2"/>
        <v>0</v>
      </c>
      <c r="G55" s="132">
        <v>1</v>
      </c>
      <c r="H55" s="128">
        <v>0</v>
      </c>
      <c r="I55" s="128">
        <v>0</v>
      </c>
      <c r="J55" s="128">
        <f t="shared" si="3"/>
        <v>1</v>
      </c>
      <c r="K55" s="133">
        <f t="shared" si="4"/>
        <v>33.333333333333329</v>
      </c>
      <c r="L55" s="134">
        <v>0</v>
      </c>
      <c r="M55" s="135">
        <v>0</v>
      </c>
      <c r="N55" s="136">
        <f t="shared" si="5"/>
        <v>0</v>
      </c>
      <c r="O55" s="137">
        <v>0</v>
      </c>
      <c r="P55" s="138">
        <v>0</v>
      </c>
      <c r="Q55" s="138">
        <v>0</v>
      </c>
      <c r="R55" s="138">
        <v>0</v>
      </c>
      <c r="S55" s="139">
        <f t="shared" si="6"/>
        <v>0</v>
      </c>
      <c r="T55" s="137">
        <v>1</v>
      </c>
      <c r="U55" s="139">
        <f t="shared" si="7"/>
        <v>100</v>
      </c>
      <c r="V55" s="140">
        <v>0</v>
      </c>
      <c r="W55" s="141">
        <f t="shared" si="8"/>
        <v>0</v>
      </c>
      <c r="X55" s="112"/>
      <c r="Y55" s="113"/>
    </row>
    <row r="56" spans="1:25" ht="15.75" customHeight="1" x14ac:dyDescent="0.25">
      <c r="A56" s="142"/>
      <c r="B56" s="113"/>
      <c r="C56" s="53"/>
      <c r="D56" s="113"/>
      <c r="E56" s="143" t="s">
        <v>149</v>
      </c>
      <c r="F56" s="144"/>
      <c r="G56" s="145" t="s">
        <v>121</v>
      </c>
      <c r="H56" s="146" t="s">
        <v>121</v>
      </c>
      <c r="I56" s="147" t="s">
        <v>121</v>
      </c>
      <c r="J56" s="113"/>
      <c r="K56" s="113"/>
      <c r="L56" s="148" t="s">
        <v>121</v>
      </c>
      <c r="M56" s="149" t="s">
        <v>121</v>
      </c>
      <c r="N56" s="113"/>
      <c r="O56" s="148" t="s">
        <v>121</v>
      </c>
      <c r="P56" s="150" t="s">
        <v>121</v>
      </c>
      <c r="Q56" s="151" t="s">
        <v>121</v>
      </c>
      <c r="R56" s="152" t="s">
        <v>121</v>
      </c>
      <c r="S56" s="16"/>
      <c r="T56" s="145" t="s">
        <v>150</v>
      </c>
      <c r="U56" s="146" t="s">
        <v>151</v>
      </c>
      <c r="V56" s="153" t="s">
        <v>121</v>
      </c>
      <c r="W56" s="154"/>
      <c r="X56" s="113"/>
      <c r="Y56" s="113"/>
    </row>
    <row r="57" spans="1:25" ht="33.75" customHeight="1" x14ac:dyDescent="0.2">
      <c r="A57" s="77" t="s">
        <v>122</v>
      </c>
      <c r="B57" s="78" t="s">
        <v>112</v>
      </c>
      <c r="C57" s="79">
        <f>MAX(C4:C55)</f>
        <v>83.333333333333329</v>
      </c>
      <c r="D57" s="78" t="s">
        <v>112</v>
      </c>
      <c r="E57" s="155">
        <f t="shared" ref="E57:I57" si="9">MAX(E4:E55)</f>
        <v>1</v>
      </c>
      <c r="F57" s="156">
        <f t="shared" si="9"/>
        <v>100</v>
      </c>
      <c r="G57" s="78">
        <f t="shared" si="9"/>
        <v>1</v>
      </c>
      <c r="H57" s="78">
        <f t="shared" si="9"/>
        <v>1</v>
      </c>
      <c r="I57" s="78">
        <f t="shared" si="9"/>
        <v>1</v>
      </c>
      <c r="J57" s="157" t="s">
        <v>112</v>
      </c>
      <c r="K57" s="158">
        <f t="shared" ref="K57:T57" si="10">MAX(K4:K55)</f>
        <v>100</v>
      </c>
      <c r="L57" s="158">
        <f t="shared" si="10"/>
        <v>1</v>
      </c>
      <c r="M57" s="158">
        <f t="shared" si="10"/>
        <v>1</v>
      </c>
      <c r="N57" s="156">
        <f t="shared" si="10"/>
        <v>100</v>
      </c>
      <c r="O57" s="157">
        <f t="shared" si="10"/>
        <v>1</v>
      </c>
      <c r="P57" s="78">
        <f t="shared" si="10"/>
        <v>1</v>
      </c>
      <c r="Q57" s="78">
        <f t="shared" si="10"/>
        <v>1</v>
      </c>
      <c r="R57" s="78">
        <f t="shared" si="10"/>
        <v>1</v>
      </c>
      <c r="S57" s="78">
        <f t="shared" si="10"/>
        <v>100</v>
      </c>
      <c r="T57" s="159">
        <f t="shared" si="10"/>
        <v>1</v>
      </c>
      <c r="U57" s="78">
        <f t="shared" ref="U57:V57" si="11">MAX(U4:U56)</f>
        <v>100</v>
      </c>
      <c r="V57" s="157">
        <f t="shared" si="11"/>
        <v>1</v>
      </c>
      <c r="W57" s="160">
        <f>MAX(W4:W55)</f>
        <v>100</v>
      </c>
    </row>
    <row r="58" spans="1:25" ht="33.75" customHeight="1" x14ac:dyDescent="0.2">
      <c r="A58" s="84" t="s">
        <v>123</v>
      </c>
      <c r="B58" s="85" t="s">
        <v>112</v>
      </c>
      <c r="C58" s="86">
        <f>MIN(C4:C55)</f>
        <v>0</v>
      </c>
      <c r="D58" s="85" t="s">
        <v>112</v>
      </c>
      <c r="E58" s="87">
        <f t="shared" ref="E58:I58" si="12">MIN(E4:E55)</f>
        <v>0</v>
      </c>
      <c r="F58" s="161">
        <f t="shared" si="12"/>
        <v>0</v>
      </c>
      <c r="G58" s="85">
        <f t="shared" si="12"/>
        <v>0</v>
      </c>
      <c r="H58" s="85">
        <f t="shared" si="12"/>
        <v>0</v>
      </c>
      <c r="I58" s="85">
        <f t="shared" si="12"/>
        <v>0</v>
      </c>
      <c r="J58" s="162" t="s">
        <v>112</v>
      </c>
      <c r="K58" s="163">
        <f t="shared" ref="K58:W58" si="13">MIN(K4:K55)</f>
        <v>0</v>
      </c>
      <c r="L58" s="163">
        <f t="shared" si="13"/>
        <v>0</v>
      </c>
      <c r="M58" s="163">
        <f t="shared" si="13"/>
        <v>0</v>
      </c>
      <c r="N58" s="161">
        <f t="shared" si="13"/>
        <v>0</v>
      </c>
      <c r="O58" s="162">
        <f t="shared" si="13"/>
        <v>0</v>
      </c>
      <c r="P58" s="85">
        <f t="shared" si="13"/>
        <v>0</v>
      </c>
      <c r="Q58" s="85">
        <f t="shared" si="13"/>
        <v>0</v>
      </c>
      <c r="R58" s="85">
        <f t="shared" si="13"/>
        <v>0</v>
      </c>
      <c r="S58" s="85">
        <f t="shared" si="13"/>
        <v>0</v>
      </c>
      <c r="T58" s="164">
        <f t="shared" si="13"/>
        <v>0</v>
      </c>
      <c r="U58" s="85">
        <f t="shared" si="13"/>
        <v>0</v>
      </c>
      <c r="V58" s="162">
        <f t="shared" si="13"/>
        <v>0</v>
      </c>
      <c r="W58" s="165">
        <f t="shared" si="13"/>
        <v>0</v>
      </c>
    </row>
  </sheetData>
  <mergeCells count="29">
    <mergeCell ref="O1:S1"/>
    <mergeCell ref="T1:U1"/>
    <mergeCell ref="V1:W1"/>
    <mergeCell ref="E2:E3"/>
    <mergeCell ref="F2:F3"/>
    <mergeCell ref="G2:G3"/>
    <mergeCell ref="H2:H3"/>
    <mergeCell ref="I2:I3"/>
    <mergeCell ref="J2:J3"/>
    <mergeCell ref="K2:K3"/>
    <mergeCell ref="L2:L3"/>
    <mergeCell ref="G1:K1"/>
    <mergeCell ref="L1:N1"/>
    <mergeCell ref="T2:T3"/>
    <mergeCell ref="U2:U3"/>
    <mergeCell ref="V2:V3"/>
    <mergeCell ref="A1:A3"/>
    <mergeCell ref="B1:B3"/>
    <mergeCell ref="C1:C3"/>
    <mergeCell ref="D1:D3"/>
    <mergeCell ref="E1:F1"/>
    <mergeCell ref="W2:W3"/>
    <mergeCell ref="M2:M3"/>
    <mergeCell ref="N2:N3"/>
    <mergeCell ref="O2:O3"/>
    <mergeCell ref="P2:P3"/>
    <mergeCell ref="Q2:Q3"/>
    <mergeCell ref="R2:R3"/>
    <mergeCell ref="S2:S3"/>
  </mergeCells>
  <hyperlinks>
    <hyperlink ref="E56" r:id="rId1" xr:uid="{00000000-0004-0000-0200-000000000000}"/>
    <hyperlink ref="G56" r:id="rId2" xr:uid="{00000000-0004-0000-0200-000001000000}"/>
    <hyperlink ref="H56" r:id="rId3" xr:uid="{00000000-0004-0000-0200-000002000000}"/>
    <hyperlink ref="I56" r:id="rId4" xr:uid="{00000000-0004-0000-0200-000003000000}"/>
    <hyperlink ref="L56" r:id="rId5" xr:uid="{00000000-0004-0000-0200-000004000000}"/>
    <hyperlink ref="M56" r:id="rId6" xr:uid="{00000000-0004-0000-0200-000005000000}"/>
    <hyperlink ref="O56" r:id="rId7" xr:uid="{00000000-0004-0000-0200-000006000000}"/>
    <hyperlink ref="P56" r:id="rId8" xr:uid="{00000000-0004-0000-0200-000007000000}"/>
    <hyperlink ref="Q56" r:id="rId9" xr:uid="{00000000-0004-0000-0200-000008000000}"/>
    <hyperlink ref="R56" r:id="rId10" xr:uid="{00000000-0004-0000-0200-000009000000}"/>
    <hyperlink ref="T56" r:id="rId11" xr:uid="{00000000-0004-0000-0200-00000A000000}"/>
    <hyperlink ref="U56" r:id="rId12" xr:uid="{00000000-0004-0000-0200-00000B000000}"/>
    <hyperlink ref="V56" r:id="rId13" xr:uid="{00000000-0004-0000-0200-00000C000000}"/>
  </hyperlinks>
  <pageMargins left="0.7" right="0.7" top="0.75" bottom="0.75" header="0" footer="0"/>
  <pageSetup orientation="portrait"/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1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" customHeight="1" x14ac:dyDescent="0.2"/>
  <cols>
    <col min="1" max="1" width="21.85546875" customWidth="1"/>
    <col min="2" max="2" width="8.42578125" customWidth="1"/>
    <col min="3" max="3" width="12.28515625" customWidth="1"/>
    <col min="4" max="4" width="14.5703125" customWidth="1"/>
    <col min="5" max="5" width="15.5703125" customWidth="1"/>
    <col min="6" max="6" width="15.140625" customWidth="1"/>
    <col min="7" max="7" width="5.140625" customWidth="1"/>
    <col min="8" max="8" width="22" customWidth="1"/>
    <col min="9" max="12" width="13.42578125" hidden="1" customWidth="1"/>
  </cols>
  <sheetData>
    <row r="1" spans="1:12" ht="15.75" x14ac:dyDescent="0.2">
      <c r="A1" s="253" t="s">
        <v>0</v>
      </c>
      <c r="B1" s="254" t="s">
        <v>1</v>
      </c>
      <c r="C1" s="254" t="s">
        <v>6</v>
      </c>
      <c r="D1" s="255" t="s">
        <v>152</v>
      </c>
      <c r="E1" s="257" t="s">
        <v>153</v>
      </c>
      <c r="F1" s="244"/>
      <c r="G1" s="244"/>
      <c r="H1" s="245"/>
      <c r="I1" s="166"/>
      <c r="J1" s="167"/>
      <c r="K1" s="167"/>
      <c r="L1" s="167"/>
    </row>
    <row r="2" spans="1:12" ht="10.5" customHeight="1" x14ac:dyDescent="0.2">
      <c r="A2" s="224"/>
      <c r="B2" s="230"/>
      <c r="C2" s="230"/>
      <c r="D2" s="256"/>
      <c r="E2" s="258" t="s">
        <v>154</v>
      </c>
      <c r="F2" s="259" t="s">
        <v>155</v>
      </c>
      <c r="G2" s="248"/>
      <c r="H2" s="251" t="s">
        <v>156</v>
      </c>
      <c r="I2" s="167"/>
      <c r="J2" s="167"/>
      <c r="K2" s="167"/>
      <c r="L2" s="167"/>
    </row>
    <row r="3" spans="1:12" ht="12" customHeight="1" x14ac:dyDescent="0.2">
      <c r="A3" s="224"/>
      <c r="B3" s="230"/>
      <c r="C3" s="230"/>
      <c r="D3" s="256"/>
      <c r="E3" s="224"/>
      <c r="F3" s="260"/>
      <c r="G3" s="249"/>
      <c r="H3" s="252"/>
      <c r="I3" s="166"/>
      <c r="J3" s="167"/>
      <c r="K3" s="167"/>
      <c r="L3" s="167"/>
    </row>
    <row r="4" spans="1:12" ht="22.5" customHeight="1" x14ac:dyDescent="0.2">
      <c r="A4" s="225"/>
      <c r="B4" s="206"/>
      <c r="C4" s="206"/>
      <c r="D4" s="209"/>
      <c r="E4" s="224"/>
      <c r="F4" s="260"/>
      <c r="G4" s="250"/>
      <c r="H4" s="222"/>
      <c r="I4" s="166"/>
      <c r="J4" s="167"/>
      <c r="K4" s="167"/>
      <c r="L4" s="167"/>
    </row>
    <row r="5" spans="1:12" ht="18" customHeight="1" x14ac:dyDescent="0.3">
      <c r="A5" s="168" t="s">
        <v>7</v>
      </c>
      <c r="B5" s="169" t="s">
        <v>8</v>
      </c>
      <c r="C5" s="170">
        <f t="shared" ref="C5:C56" si="0">(H5)</f>
        <v>0</v>
      </c>
      <c r="D5" s="171">
        <f t="shared" ref="D5:D56" si="1">RANK(C5, $C$5:$C$56)</f>
        <v>48</v>
      </c>
      <c r="E5" s="172">
        <v>0</v>
      </c>
      <c r="F5" s="169">
        <v>0</v>
      </c>
      <c r="G5" s="173">
        <f>SUM(E5,F5)</f>
        <v>0</v>
      </c>
      <c r="H5" s="174">
        <f t="shared" ref="H5:H56" si="2">G5*100/2</f>
        <v>0</v>
      </c>
      <c r="I5" s="175"/>
      <c r="J5" s="176"/>
      <c r="K5" s="176"/>
      <c r="L5" s="176"/>
    </row>
    <row r="6" spans="1:12" ht="18" customHeight="1" x14ac:dyDescent="0.3">
      <c r="A6" s="177" t="s">
        <v>9</v>
      </c>
      <c r="B6" s="178" t="s">
        <v>10</v>
      </c>
      <c r="C6" s="10">
        <f t="shared" si="0"/>
        <v>100</v>
      </c>
      <c r="D6" s="179">
        <f t="shared" si="1"/>
        <v>1</v>
      </c>
      <c r="E6" s="180">
        <v>1</v>
      </c>
      <c r="F6" s="178">
        <v>1</v>
      </c>
      <c r="G6" s="181">
        <f t="shared" ref="G6:G56" si="3">SUM(E6, F6)</f>
        <v>2</v>
      </c>
      <c r="H6" s="14">
        <f t="shared" si="2"/>
        <v>100</v>
      </c>
      <c r="I6" s="175"/>
      <c r="J6" s="176"/>
      <c r="K6" s="176"/>
      <c r="L6" s="176"/>
    </row>
    <row r="7" spans="1:12" ht="18" customHeight="1" x14ac:dyDescent="0.3">
      <c r="A7" s="177" t="s">
        <v>11</v>
      </c>
      <c r="B7" s="178" t="s">
        <v>12</v>
      </c>
      <c r="C7" s="10">
        <f t="shared" si="0"/>
        <v>50</v>
      </c>
      <c r="D7" s="179">
        <f t="shared" si="1"/>
        <v>39</v>
      </c>
      <c r="E7" s="180">
        <v>1</v>
      </c>
      <c r="F7" s="178">
        <v>0</v>
      </c>
      <c r="G7" s="181">
        <f t="shared" si="3"/>
        <v>1</v>
      </c>
      <c r="H7" s="14">
        <f t="shared" si="2"/>
        <v>50</v>
      </c>
      <c r="I7" s="175"/>
      <c r="J7" s="176"/>
      <c r="K7" s="176"/>
      <c r="L7" s="176"/>
    </row>
    <row r="8" spans="1:12" ht="18" customHeight="1" x14ac:dyDescent="0.3">
      <c r="A8" s="177" t="s">
        <v>13</v>
      </c>
      <c r="B8" s="178" t="s">
        <v>14</v>
      </c>
      <c r="C8" s="10">
        <f t="shared" si="0"/>
        <v>50</v>
      </c>
      <c r="D8" s="179">
        <f t="shared" si="1"/>
        <v>39</v>
      </c>
      <c r="E8" s="180">
        <v>1</v>
      </c>
      <c r="F8" s="178">
        <v>0</v>
      </c>
      <c r="G8" s="181">
        <f t="shared" si="3"/>
        <v>1</v>
      </c>
      <c r="H8" s="14">
        <f t="shared" si="2"/>
        <v>50</v>
      </c>
      <c r="I8" s="175"/>
      <c r="J8" s="176"/>
      <c r="K8" s="176"/>
      <c r="L8" s="176"/>
    </row>
    <row r="9" spans="1:12" ht="18" customHeight="1" x14ac:dyDescent="0.3">
      <c r="A9" s="177" t="s">
        <v>15</v>
      </c>
      <c r="B9" s="178" t="s">
        <v>16</v>
      </c>
      <c r="C9" s="10">
        <f t="shared" si="0"/>
        <v>100</v>
      </c>
      <c r="D9" s="179">
        <f t="shared" si="1"/>
        <v>1</v>
      </c>
      <c r="E9" s="180">
        <v>1</v>
      </c>
      <c r="F9" s="178">
        <v>1</v>
      </c>
      <c r="G9" s="181">
        <f t="shared" si="3"/>
        <v>2</v>
      </c>
      <c r="H9" s="14">
        <f t="shared" si="2"/>
        <v>100</v>
      </c>
      <c r="I9" s="175"/>
      <c r="J9" s="176"/>
      <c r="K9" s="176"/>
      <c r="L9" s="176"/>
    </row>
    <row r="10" spans="1:12" ht="18" customHeight="1" x14ac:dyDescent="0.3">
      <c r="A10" s="177" t="s">
        <v>17</v>
      </c>
      <c r="B10" s="178" t="s">
        <v>18</v>
      </c>
      <c r="C10" s="10">
        <f t="shared" si="0"/>
        <v>100</v>
      </c>
      <c r="D10" s="179">
        <f t="shared" si="1"/>
        <v>1</v>
      </c>
      <c r="E10" s="180">
        <v>1</v>
      </c>
      <c r="F10" s="178">
        <v>1</v>
      </c>
      <c r="G10" s="181">
        <f t="shared" si="3"/>
        <v>2</v>
      </c>
      <c r="H10" s="14">
        <f t="shared" si="2"/>
        <v>100</v>
      </c>
      <c r="I10" s="175"/>
      <c r="J10" s="176"/>
      <c r="K10" s="176"/>
      <c r="L10" s="176"/>
    </row>
    <row r="11" spans="1:12" ht="18" customHeight="1" x14ac:dyDescent="0.3">
      <c r="A11" s="177" t="s">
        <v>19</v>
      </c>
      <c r="B11" s="178" t="s">
        <v>20</v>
      </c>
      <c r="C11" s="10">
        <f t="shared" si="0"/>
        <v>100</v>
      </c>
      <c r="D11" s="179">
        <f t="shared" si="1"/>
        <v>1</v>
      </c>
      <c r="E11" s="180">
        <v>1</v>
      </c>
      <c r="F11" s="178">
        <v>1</v>
      </c>
      <c r="G11" s="181">
        <f t="shared" si="3"/>
        <v>2</v>
      </c>
      <c r="H11" s="14">
        <f t="shared" si="2"/>
        <v>100</v>
      </c>
      <c r="I11" s="175"/>
      <c r="J11" s="176"/>
      <c r="K11" s="176"/>
      <c r="L11" s="176"/>
    </row>
    <row r="12" spans="1:12" ht="18" customHeight="1" x14ac:dyDescent="0.3">
      <c r="A12" s="177" t="s">
        <v>21</v>
      </c>
      <c r="B12" s="178" t="s">
        <v>22</v>
      </c>
      <c r="C12" s="10">
        <f t="shared" si="0"/>
        <v>100</v>
      </c>
      <c r="D12" s="179">
        <f t="shared" si="1"/>
        <v>1</v>
      </c>
      <c r="E12" s="180">
        <v>1</v>
      </c>
      <c r="F12" s="178">
        <v>1</v>
      </c>
      <c r="G12" s="181">
        <f t="shared" si="3"/>
        <v>2</v>
      </c>
      <c r="H12" s="14">
        <f t="shared" si="2"/>
        <v>100</v>
      </c>
      <c r="I12" s="175"/>
      <c r="J12" s="176"/>
      <c r="K12" s="176"/>
      <c r="L12" s="176"/>
    </row>
    <row r="13" spans="1:12" ht="18" customHeight="1" x14ac:dyDescent="0.3">
      <c r="A13" s="177" t="s">
        <v>23</v>
      </c>
      <c r="B13" s="178" t="s">
        <v>24</v>
      </c>
      <c r="C13" s="10">
        <f t="shared" si="0"/>
        <v>100</v>
      </c>
      <c r="D13" s="179">
        <f t="shared" si="1"/>
        <v>1</v>
      </c>
      <c r="E13" s="180">
        <v>1</v>
      </c>
      <c r="F13" s="178">
        <v>1</v>
      </c>
      <c r="G13" s="181">
        <f t="shared" si="3"/>
        <v>2</v>
      </c>
      <c r="H13" s="14">
        <f t="shared" si="2"/>
        <v>100</v>
      </c>
      <c r="I13" s="175"/>
      <c r="J13" s="176"/>
      <c r="K13" s="176"/>
      <c r="L13" s="176"/>
    </row>
    <row r="14" spans="1:12" ht="18" customHeight="1" x14ac:dyDescent="0.3">
      <c r="A14" s="177" t="s">
        <v>25</v>
      </c>
      <c r="B14" s="178" t="s">
        <v>26</v>
      </c>
      <c r="C14" s="10">
        <f t="shared" si="0"/>
        <v>100</v>
      </c>
      <c r="D14" s="179">
        <f t="shared" si="1"/>
        <v>1</v>
      </c>
      <c r="E14" s="180">
        <v>1</v>
      </c>
      <c r="F14" s="178">
        <v>1</v>
      </c>
      <c r="G14" s="181">
        <f t="shared" si="3"/>
        <v>2</v>
      </c>
      <c r="H14" s="14">
        <f t="shared" si="2"/>
        <v>100</v>
      </c>
      <c r="I14" s="175"/>
      <c r="J14" s="176"/>
      <c r="K14" s="176"/>
      <c r="L14" s="176"/>
    </row>
    <row r="15" spans="1:12" ht="18" customHeight="1" x14ac:dyDescent="0.3">
      <c r="A15" s="177" t="s">
        <v>27</v>
      </c>
      <c r="B15" s="178" t="s">
        <v>28</v>
      </c>
      <c r="C15" s="10">
        <f t="shared" si="0"/>
        <v>0</v>
      </c>
      <c r="D15" s="179">
        <f t="shared" si="1"/>
        <v>48</v>
      </c>
      <c r="E15" s="180">
        <v>0</v>
      </c>
      <c r="F15" s="178">
        <v>0</v>
      </c>
      <c r="G15" s="181">
        <f t="shared" si="3"/>
        <v>0</v>
      </c>
      <c r="H15" s="14">
        <f t="shared" si="2"/>
        <v>0</v>
      </c>
      <c r="I15" s="175"/>
      <c r="J15" s="176"/>
      <c r="K15" s="176"/>
      <c r="L15" s="176"/>
    </row>
    <row r="16" spans="1:12" ht="18" customHeight="1" x14ac:dyDescent="0.3">
      <c r="A16" s="177" t="s">
        <v>29</v>
      </c>
      <c r="B16" s="178" t="s">
        <v>30</v>
      </c>
      <c r="C16" s="10">
        <f t="shared" si="0"/>
        <v>100</v>
      </c>
      <c r="D16" s="179">
        <f t="shared" si="1"/>
        <v>1</v>
      </c>
      <c r="E16" s="180">
        <v>1</v>
      </c>
      <c r="F16" s="178">
        <v>1</v>
      </c>
      <c r="G16" s="181">
        <f t="shared" si="3"/>
        <v>2</v>
      </c>
      <c r="H16" s="14">
        <f t="shared" si="2"/>
        <v>100</v>
      </c>
      <c r="I16" s="175"/>
      <c r="J16" s="176"/>
      <c r="K16" s="176"/>
      <c r="L16" s="176"/>
    </row>
    <row r="17" spans="1:12" ht="18" customHeight="1" x14ac:dyDescent="0.3">
      <c r="A17" s="177" t="s">
        <v>31</v>
      </c>
      <c r="B17" s="178" t="s">
        <v>32</v>
      </c>
      <c r="C17" s="10">
        <f t="shared" si="0"/>
        <v>100</v>
      </c>
      <c r="D17" s="179">
        <f t="shared" si="1"/>
        <v>1</v>
      </c>
      <c r="E17" s="180">
        <v>1</v>
      </c>
      <c r="F17" s="178">
        <v>1</v>
      </c>
      <c r="G17" s="181">
        <f t="shared" si="3"/>
        <v>2</v>
      </c>
      <c r="H17" s="14">
        <f t="shared" si="2"/>
        <v>100</v>
      </c>
      <c r="I17" s="175"/>
      <c r="J17" s="176"/>
      <c r="K17" s="176"/>
      <c r="L17" s="176"/>
    </row>
    <row r="18" spans="1:12" ht="18" customHeight="1" x14ac:dyDescent="0.3">
      <c r="A18" s="177" t="s">
        <v>33</v>
      </c>
      <c r="B18" s="178" t="s">
        <v>34</v>
      </c>
      <c r="C18" s="10">
        <f t="shared" si="0"/>
        <v>100</v>
      </c>
      <c r="D18" s="179">
        <f t="shared" si="1"/>
        <v>1</v>
      </c>
      <c r="E18" s="180">
        <v>1</v>
      </c>
      <c r="F18" s="178">
        <v>1</v>
      </c>
      <c r="G18" s="181">
        <f t="shared" si="3"/>
        <v>2</v>
      </c>
      <c r="H18" s="14">
        <f t="shared" si="2"/>
        <v>100</v>
      </c>
      <c r="I18" s="175"/>
      <c r="J18" s="176"/>
      <c r="K18" s="176"/>
      <c r="L18" s="176"/>
    </row>
    <row r="19" spans="1:12" ht="18" customHeight="1" x14ac:dyDescent="0.3">
      <c r="A19" s="177" t="s">
        <v>35</v>
      </c>
      <c r="B19" s="178" t="s">
        <v>36</v>
      </c>
      <c r="C19" s="10">
        <f t="shared" si="0"/>
        <v>100</v>
      </c>
      <c r="D19" s="179">
        <f t="shared" si="1"/>
        <v>1</v>
      </c>
      <c r="E19" s="180">
        <v>1</v>
      </c>
      <c r="F19" s="178">
        <v>1</v>
      </c>
      <c r="G19" s="181">
        <f t="shared" si="3"/>
        <v>2</v>
      </c>
      <c r="H19" s="14">
        <f t="shared" si="2"/>
        <v>100</v>
      </c>
      <c r="I19" s="175"/>
      <c r="J19" s="176"/>
      <c r="K19" s="176"/>
      <c r="L19" s="176"/>
    </row>
    <row r="20" spans="1:12" ht="18" customHeight="1" x14ac:dyDescent="0.3">
      <c r="A20" s="177" t="s">
        <v>37</v>
      </c>
      <c r="B20" s="178" t="s">
        <v>38</v>
      </c>
      <c r="C20" s="10">
        <f t="shared" si="0"/>
        <v>100</v>
      </c>
      <c r="D20" s="179">
        <f t="shared" si="1"/>
        <v>1</v>
      </c>
      <c r="E20" s="180">
        <v>1</v>
      </c>
      <c r="F20" s="178">
        <v>1</v>
      </c>
      <c r="G20" s="181">
        <f t="shared" si="3"/>
        <v>2</v>
      </c>
      <c r="H20" s="14">
        <f t="shared" si="2"/>
        <v>100</v>
      </c>
      <c r="I20" s="175"/>
      <c r="J20" s="176"/>
      <c r="K20" s="176"/>
      <c r="L20" s="176"/>
    </row>
    <row r="21" spans="1:12" ht="18" customHeight="1" x14ac:dyDescent="0.3">
      <c r="A21" s="177" t="s">
        <v>39</v>
      </c>
      <c r="B21" s="178" t="s">
        <v>40</v>
      </c>
      <c r="C21" s="10">
        <f t="shared" si="0"/>
        <v>100</v>
      </c>
      <c r="D21" s="179">
        <f t="shared" si="1"/>
        <v>1</v>
      </c>
      <c r="E21" s="180">
        <v>1</v>
      </c>
      <c r="F21" s="178">
        <v>1</v>
      </c>
      <c r="G21" s="181">
        <f t="shared" si="3"/>
        <v>2</v>
      </c>
      <c r="H21" s="14">
        <f t="shared" si="2"/>
        <v>100</v>
      </c>
      <c r="I21" s="175"/>
      <c r="J21" s="176"/>
      <c r="K21" s="176"/>
      <c r="L21" s="176"/>
    </row>
    <row r="22" spans="1:12" ht="18" customHeight="1" x14ac:dyDescent="0.3">
      <c r="A22" s="177" t="s">
        <v>41</v>
      </c>
      <c r="B22" s="178" t="s">
        <v>42</v>
      </c>
      <c r="C22" s="10">
        <f t="shared" si="0"/>
        <v>50</v>
      </c>
      <c r="D22" s="179">
        <f t="shared" si="1"/>
        <v>39</v>
      </c>
      <c r="E22" s="180">
        <v>1</v>
      </c>
      <c r="F22" s="178">
        <v>0</v>
      </c>
      <c r="G22" s="181">
        <f t="shared" si="3"/>
        <v>1</v>
      </c>
      <c r="H22" s="14">
        <f t="shared" si="2"/>
        <v>50</v>
      </c>
      <c r="I22" s="175"/>
      <c r="J22" s="176"/>
      <c r="K22" s="176"/>
      <c r="L22" s="176"/>
    </row>
    <row r="23" spans="1:12" ht="18" customHeight="1" x14ac:dyDescent="0.3">
      <c r="A23" s="177" t="s">
        <v>43</v>
      </c>
      <c r="B23" s="178" t="s">
        <v>44</v>
      </c>
      <c r="C23" s="10">
        <f t="shared" si="0"/>
        <v>50</v>
      </c>
      <c r="D23" s="179">
        <f t="shared" si="1"/>
        <v>39</v>
      </c>
      <c r="E23" s="180">
        <v>1</v>
      </c>
      <c r="F23" s="178">
        <v>0</v>
      </c>
      <c r="G23" s="181">
        <f t="shared" si="3"/>
        <v>1</v>
      </c>
      <c r="H23" s="14">
        <f t="shared" si="2"/>
        <v>50</v>
      </c>
      <c r="I23" s="175"/>
      <c r="J23" s="176"/>
      <c r="K23" s="176"/>
      <c r="L23" s="176"/>
    </row>
    <row r="24" spans="1:12" ht="18" customHeight="1" x14ac:dyDescent="0.3">
      <c r="A24" s="177" t="s">
        <v>45</v>
      </c>
      <c r="B24" s="178" t="s">
        <v>46</v>
      </c>
      <c r="C24" s="10">
        <f t="shared" si="0"/>
        <v>100</v>
      </c>
      <c r="D24" s="179">
        <f t="shared" si="1"/>
        <v>1</v>
      </c>
      <c r="E24" s="180">
        <v>1</v>
      </c>
      <c r="F24" s="178">
        <v>1</v>
      </c>
      <c r="G24" s="181">
        <f t="shared" si="3"/>
        <v>2</v>
      </c>
      <c r="H24" s="14">
        <f t="shared" si="2"/>
        <v>100</v>
      </c>
      <c r="I24" s="175"/>
      <c r="J24" s="176"/>
      <c r="K24" s="176"/>
      <c r="L24" s="176"/>
    </row>
    <row r="25" spans="1:12" ht="18" customHeight="1" x14ac:dyDescent="0.3">
      <c r="A25" s="177" t="s">
        <v>47</v>
      </c>
      <c r="B25" s="178" t="s">
        <v>48</v>
      </c>
      <c r="C25" s="10">
        <f t="shared" si="0"/>
        <v>100</v>
      </c>
      <c r="D25" s="179">
        <f t="shared" si="1"/>
        <v>1</v>
      </c>
      <c r="E25" s="180">
        <v>1</v>
      </c>
      <c r="F25" s="178">
        <v>1</v>
      </c>
      <c r="G25" s="181">
        <f t="shared" si="3"/>
        <v>2</v>
      </c>
      <c r="H25" s="14">
        <f t="shared" si="2"/>
        <v>100</v>
      </c>
      <c r="I25" s="175"/>
      <c r="J25" s="176"/>
      <c r="K25" s="176"/>
      <c r="L25" s="176"/>
    </row>
    <row r="26" spans="1:12" ht="18" customHeight="1" x14ac:dyDescent="0.3">
      <c r="A26" s="177" t="s">
        <v>49</v>
      </c>
      <c r="B26" s="178" t="s">
        <v>50</v>
      </c>
      <c r="C26" s="10">
        <f t="shared" si="0"/>
        <v>100</v>
      </c>
      <c r="D26" s="179">
        <f t="shared" si="1"/>
        <v>1</v>
      </c>
      <c r="E26" s="180">
        <v>1</v>
      </c>
      <c r="F26" s="178">
        <v>1</v>
      </c>
      <c r="G26" s="181">
        <f t="shared" si="3"/>
        <v>2</v>
      </c>
      <c r="H26" s="14">
        <f t="shared" si="2"/>
        <v>100</v>
      </c>
      <c r="I26" s="175"/>
      <c r="J26" s="176"/>
      <c r="K26" s="176"/>
      <c r="L26" s="176"/>
    </row>
    <row r="27" spans="1:12" ht="18" customHeight="1" x14ac:dyDescent="0.3">
      <c r="A27" s="177" t="s">
        <v>51</v>
      </c>
      <c r="B27" s="178" t="s">
        <v>52</v>
      </c>
      <c r="C27" s="10">
        <f t="shared" si="0"/>
        <v>100</v>
      </c>
      <c r="D27" s="179">
        <f t="shared" si="1"/>
        <v>1</v>
      </c>
      <c r="E27" s="180">
        <v>1</v>
      </c>
      <c r="F27" s="178">
        <v>1</v>
      </c>
      <c r="G27" s="181">
        <f t="shared" si="3"/>
        <v>2</v>
      </c>
      <c r="H27" s="14">
        <f t="shared" si="2"/>
        <v>100</v>
      </c>
      <c r="I27" s="175"/>
      <c r="J27" s="176"/>
      <c r="K27" s="176"/>
      <c r="L27" s="176"/>
    </row>
    <row r="28" spans="1:12" ht="18" customHeight="1" x14ac:dyDescent="0.3">
      <c r="A28" s="177" t="s">
        <v>53</v>
      </c>
      <c r="B28" s="178" t="s">
        <v>54</v>
      </c>
      <c r="C28" s="10">
        <f t="shared" si="0"/>
        <v>100</v>
      </c>
      <c r="D28" s="179">
        <f t="shared" si="1"/>
        <v>1</v>
      </c>
      <c r="E28" s="180">
        <v>1</v>
      </c>
      <c r="F28" s="178">
        <v>1</v>
      </c>
      <c r="G28" s="181">
        <f t="shared" si="3"/>
        <v>2</v>
      </c>
      <c r="H28" s="14">
        <f t="shared" si="2"/>
        <v>100</v>
      </c>
      <c r="I28" s="175"/>
      <c r="J28" s="176"/>
      <c r="K28" s="176"/>
      <c r="L28" s="176"/>
    </row>
    <row r="29" spans="1:12" ht="18" customHeight="1" x14ac:dyDescent="0.3">
      <c r="A29" s="177" t="s">
        <v>55</v>
      </c>
      <c r="B29" s="178" t="s">
        <v>56</v>
      </c>
      <c r="C29" s="10">
        <f t="shared" si="0"/>
        <v>50</v>
      </c>
      <c r="D29" s="179">
        <f t="shared" si="1"/>
        <v>39</v>
      </c>
      <c r="E29" s="180">
        <v>1</v>
      </c>
      <c r="F29" s="178">
        <v>0</v>
      </c>
      <c r="G29" s="181">
        <f t="shared" si="3"/>
        <v>1</v>
      </c>
      <c r="H29" s="14">
        <f t="shared" si="2"/>
        <v>50</v>
      </c>
      <c r="I29" s="175"/>
      <c r="J29" s="176"/>
      <c r="K29" s="176"/>
      <c r="L29" s="176"/>
    </row>
    <row r="30" spans="1:12" ht="18" customHeight="1" x14ac:dyDescent="0.3">
      <c r="A30" s="177" t="s">
        <v>57</v>
      </c>
      <c r="B30" s="178" t="s">
        <v>58</v>
      </c>
      <c r="C30" s="10">
        <f t="shared" si="0"/>
        <v>100</v>
      </c>
      <c r="D30" s="179">
        <f t="shared" si="1"/>
        <v>1</v>
      </c>
      <c r="E30" s="180">
        <v>1</v>
      </c>
      <c r="F30" s="178">
        <v>1</v>
      </c>
      <c r="G30" s="181">
        <f t="shared" si="3"/>
        <v>2</v>
      </c>
      <c r="H30" s="14">
        <f t="shared" si="2"/>
        <v>100</v>
      </c>
      <c r="I30" s="175"/>
      <c r="J30" s="176"/>
      <c r="K30" s="176"/>
      <c r="L30" s="176"/>
    </row>
    <row r="31" spans="1:12" ht="18" customHeight="1" x14ac:dyDescent="0.3">
      <c r="A31" s="177" t="s">
        <v>59</v>
      </c>
      <c r="B31" s="178" t="s">
        <v>60</v>
      </c>
      <c r="C31" s="10">
        <f t="shared" si="0"/>
        <v>100</v>
      </c>
      <c r="D31" s="179">
        <f t="shared" si="1"/>
        <v>1</v>
      </c>
      <c r="E31" s="180">
        <v>1</v>
      </c>
      <c r="F31" s="178">
        <v>1</v>
      </c>
      <c r="G31" s="181">
        <f t="shared" si="3"/>
        <v>2</v>
      </c>
      <c r="H31" s="14">
        <f t="shared" si="2"/>
        <v>100</v>
      </c>
      <c r="I31" s="175"/>
      <c r="J31" s="176"/>
      <c r="K31" s="176"/>
      <c r="L31" s="176"/>
    </row>
    <row r="32" spans="1:12" ht="18" customHeight="1" x14ac:dyDescent="0.3">
      <c r="A32" s="177" t="s">
        <v>61</v>
      </c>
      <c r="B32" s="178" t="s">
        <v>62</v>
      </c>
      <c r="C32" s="10">
        <f t="shared" si="0"/>
        <v>100</v>
      </c>
      <c r="D32" s="179">
        <f t="shared" si="1"/>
        <v>1</v>
      </c>
      <c r="E32" s="180">
        <v>1</v>
      </c>
      <c r="F32" s="178">
        <v>1</v>
      </c>
      <c r="G32" s="181">
        <f t="shared" si="3"/>
        <v>2</v>
      </c>
      <c r="H32" s="14">
        <f t="shared" si="2"/>
        <v>100</v>
      </c>
      <c r="I32" s="175"/>
      <c r="J32" s="176"/>
      <c r="K32" s="176"/>
      <c r="L32" s="176"/>
    </row>
    <row r="33" spans="1:12" ht="18" customHeight="1" x14ac:dyDescent="0.3">
      <c r="A33" s="177" t="s">
        <v>63</v>
      </c>
      <c r="B33" s="178" t="s">
        <v>64</v>
      </c>
      <c r="C33" s="10">
        <f t="shared" si="0"/>
        <v>100</v>
      </c>
      <c r="D33" s="179">
        <f t="shared" si="1"/>
        <v>1</v>
      </c>
      <c r="E33" s="180">
        <v>1</v>
      </c>
      <c r="F33" s="178">
        <v>1</v>
      </c>
      <c r="G33" s="181">
        <f t="shared" si="3"/>
        <v>2</v>
      </c>
      <c r="H33" s="14">
        <f t="shared" si="2"/>
        <v>100</v>
      </c>
      <c r="I33" s="175"/>
      <c r="J33" s="176"/>
      <c r="K33" s="176"/>
      <c r="L33" s="176"/>
    </row>
    <row r="34" spans="1:12" ht="18" customHeight="1" x14ac:dyDescent="0.3">
      <c r="A34" s="177" t="s">
        <v>65</v>
      </c>
      <c r="B34" s="178" t="s">
        <v>66</v>
      </c>
      <c r="C34" s="10">
        <f t="shared" si="0"/>
        <v>100</v>
      </c>
      <c r="D34" s="179">
        <f t="shared" si="1"/>
        <v>1</v>
      </c>
      <c r="E34" s="180">
        <v>1</v>
      </c>
      <c r="F34" s="178">
        <v>1</v>
      </c>
      <c r="G34" s="181">
        <f t="shared" si="3"/>
        <v>2</v>
      </c>
      <c r="H34" s="14">
        <f t="shared" si="2"/>
        <v>100</v>
      </c>
      <c r="I34" s="175"/>
      <c r="J34" s="176"/>
      <c r="K34" s="176"/>
      <c r="L34" s="176"/>
    </row>
    <row r="35" spans="1:12" ht="18" customHeight="1" x14ac:dyDescent="0.3">
      <c r="A35" s="177" t="s">
        <v>67</v>
      </c>
      <c r="B35" s="178" t="s">
        <v>68</v>
      </c>
      <c r="C35" s="10">
        <f t="shared" si="0"/>
        <v>100</v>
      </c>
      <c r="D35" s="179">
        <f t="shared" si="1"/>
        <v>1</v>
      </c>
      <c r="E35" s="180">
        <v>1</v>
      </c>
      <c r="F35" s="178">
        <v>1</v>
      </c>
      <c r="G35" s="181">
        <f t="shared" si="3"/>
        <v>2</v>
      </c>
      <c r="H35" s="14">
        <f t="shared" si="2"/>
        <v>100</v>
      </c>
      <c r="I35" s="175"/>
      <c r="J35" s="176"/>
      <c r="K35" s="176"/>
      <c r="L35" s="176"/>
    </row>
    <row r="36" spans="1:12" ht="18" customHeight="1" x14ac:dyDescent="0.3">
      <c r="A36" s="177" t="s">
        <v>69</v>
      </c>
      <c r="B36" s="178" t="s">
        <v>70</v>
      </c>
      <c r="C36" s="10">
        <f t="shared" si="0"/>
        <v>100</v>
      </c>
      <c r="D36" s="179">
        <f t="shared" si="1"/>
        <v>1</v>
      </c>
      <c r="E36" s="180">
        <v>1</v>
      </c>
      <c r="F36" s="178">
        <v>1</v>
      </c>
      <c r="G36" s="181">
        <f t="shared" si="3"/>
        <v>2</v>
      </c>
      <c r="H36" s="14">
        <f t="shared" si="2"/>
        <v>100</v>
      </c>
      <c r="I36" s="175"/>
      <c r="J36" s="176"/>
      <c r="K36" s="176"/>
      <c r="L36" s="176"/>
    </row>
    <row r="37" spans="1:12" ht="18" customHeight="1" x14ac:dyDescent="0.3">
      <c r="A37" s="177" t="s">
        <v>71</v>
      </c>
      <c r="B37" s="178" t="s">
        <v>72</v>
      </c>
      <c r="C37" s="10">
        <f t="shared" si="0"/>
        <v>100</v>
      </c>
      <c r="D37" s="179">
        <f t="shared" si="1"/>
        <v>1</v>
      </c>
      <c r="E37" s="180">
        <v>1</v>
      </c>
      <c r="F37" s="178">
        <v>1</v>
      </c>
      <c r="G37" s="181">
        <f t="shared" si="3"/>
        <v>2</v>
      </c>
      <c r="H37" s="14">
        <f t="shared" si="2"/>
        <v>100</v>
      </c>
      <c r="I37" s="175"/>
      <c r="J37" s="176"/>
      <c r="K37" s="176"/>
      <c r="L37" s="176"/>
    </row>
    <row r="38" spans="1:12" ht="18" customHeight="1" x14ac:dyDescent="0.3">
      <c r="A38" s="177" t="s">
        <v>73</v>
      </c>
      <c r="B38" s="178" t="s">
        <v>74</v>
      </c>
      <c r="C38" s="10">
        <f t="shared" si="0"/>
        <v>0</v>
      </c>
      <c r="D38" s="179">
        <f t="shared" si="1"/>
        <v>48</v>
      </c>
      <c r="E38" s="180">
        <v>0</v>
      </c>
      <c r="F38" s="178">
        <v>0</v>
      </c>
      <c r="G38" s="181">
        <f t="shared" si="3"/>
        <v>0</v>
      </c>
      <c r="H38" s="14">
        <f t="shared" si="2"/>
        <v>0</v>
      </c>
      <c r="I38" s="175"/>
      <c r="J38" s="176"/>
      <c r="K38" s="176"/>
      <c r="L38" s="176"/>
    </row>
    <row r="39" spans="1:12" ht="18" customHeight="1" x14ac:dyDescent="0.3">
      <c r="A39" s="177" t="s">
        <v>75</v>
      </c>
      <c r="B39" s="178" t="s">
        <v>76</v>
      </c>
      <c r="C39" s="10">
        <f t="shared" si="0"/>
        <v>50</v>
      </c>
      <c r="D39" s="179">
        <f t="shared" si="1"/>
        <v>39</v>
      </c>
      <c r="E39" s="180">
        <v>1</v>
      </c>
      <c r="F39" s="178">
        <v>0</v>
      </c>
      <c r="G39" s="181">
        <f t="shared" si="3"/>
        <v>1</v>
      </c>
      <c r="H39" s="14">
        <f t="shared" si="2"/>
        <v>50</v>
      </c>
      <c r="I39" s="175"/>
      <c r="J39" s="176"/>
      <c r="K39" s="176"/>
      <c r="L39" s="176"/>
    </row>
    <row r="40" spans="1:12" ht="18" customHeight="1" x14ac:dyDescent="0.3">
      <c r="A40" s="177" t="s">
        <v>77</v>
      </c>
      <c r="B40" s="178" t="s">
        <v>78</v>
      </c>
      <c r="C40" s="10">
        <f t="shared" si="0"/>
        <v>100</v>
      </c>
      <c r="D40" s="179">
        <f t="shared" si="1"/>
        <v>1</v>
      </c>
      <c r="E40" s="180">
        <v>1</v>
      </c>
      <c r="F40" s="178">
        <v>1</v>
      </c>
      <c r="G40" s="181">
        <f t="shared" si="3"/>
        <v>2</v>
      </c>
      <c r="H40" s="14">
        <f t="shared" si="2"/>
        <v>100</v>
      </c>
      <c r="I40" s="175"/>
      <c r="J40" s="176"/>
      <c r="K40" s="176"/>
      <c r="L40" s="176"/>
    </row>
    <row r="41" spans="1:12" ht="18" customHeight="1" x14ac:dyDescent="0.3">
      <c r="A41" s="177" t="s">
        <v>79</v>
      </c>
      <c r="B41" s="178" t="s">
        <v>80</v>
      </c>
      <c r="C41" s="10">
        <f t="shared" si="0"/>
        <v>100</v>
      </c>
      <c r="D41" s="179">
        <f t="shared" si="1"/>
        <v>1</v>
      </c>
      <c r="E41" s="180">
        <v>1</v>
      </c>
      <c r="F41" s="178">
        <v>1</v>
      </c>
      <c r="G41" s="181">
        <f t="shared" si="3"/>
        <v>2</v>
      </c>
      <c r="H41" s="14">
        <f t="shared" si="2"/>
        <v>100</v>
      </c>
      <c r="I41" s="175"/>
      <c r="J41" s="176"/>
      <c r="K41" s="176"/>
      <c r="L41" s="176"/>
    </row>
    <row r="42" spans="1:12" ht="18" customHeight="1" x14ac:dyDescent="0.3">
      <c r="A42" s="177" t="s">
        <v>81</v>
      </c>
      <c r="B42" s="178" t="s">
        <v>82</v>
      </c>
      <c r="C42" s="10">
        <f t="shared" si="0"/>
        <v>100</v>
      </c>
      <c r="D42" s="179">
        <f t="shared" si="1"/>
        <v>1</v>
      </c>
      <c r="E42" s="180">
        <v>1</v>
      </c>
      <c r="F42" s="178">
        <v>1</v>
      </c>
      <c r="G42" s="181">
        <f t="shared" si="3"/>
        <v>2</v>
      </c>
      <c r="H42" s="14">
        <f t="shared" si="2"/>
        <v>100</v>
      </c>
      <c r="I42" s="175"/>
      <c r="J42" s="176"/>
      <c r="K42" s="176"/>
      <c r="L42" s="176"/>
    </row>
    <row r="43" spans="1:12" ht="18" customHeight="1" x14ac:dyDescent="0.3">
      <c r="A43" s="177" t="s">
        <v>83</v>
      </c>
      <c r="B43" s="178" t="s">
        <v>84</v>
      </c>
      <c r="C43" s="10">
        <f t="shared" si="0"/>
        <v>100</v>
      </c>
      <c r="D43" s="179">
        <f t="shared" si="1"/>
        <v>1</v>
      </c>
      <c r="E43" s="180">
        <v>1</v>
      </c>
      <c r="F43" s="178">
        <v>1</v>
      </c>
      <c r="G43" s="181">
        <f t="shared" si="3"/>
        <v>2</v>
      </c>
      <c r="H43" s="14">
        <f t="shared" si="2"/>
        <v>100</v>
      </c>
      <c r="I43" s="175"/>
      <c r="J43" s="176"/>
      <c r="K43" s="176"/>
      <c r="L43" s="176"/>
    </row>
    <row r="44" spans="1:12" ht="18" customHeight="1" x14ac:dyDescent="0.3">
      <c r="A44" s="177" t="s">
        <v>85</v>
      </c>
      <c r="B44" s="178" t="s">
        <v>86</v>
      </c>
      <c r="C44" s="10">
        <f t="shared" si="0"/>
        <v>100</v>
      </c>
      <c r="D44" s="179">
        <f t="shared" si="1"/>
        <v>1</v>
      </c>
      <c r="E44" s="180">
        <v>1</v>
      </c>
      <c r="F44" s="178">
        <v>1</v>
      </c>
      <c r="G44" s="181">
        <f t="shared" si="3"/>
        <v>2</v>
      </c>
      <c r="H44" s="14">
        <f t="shared" si="2"/>
        <v>100</v>
      </c>
      <c r="I44" s="175"/>
      <c r="J44" s="176"/>
      <c r="K44" s="176"/>
      <c r="L44" s="176"/>
    </row>
    <row r="45" spans="1:12" ht="18" customHeight="1" x14ac:dyDescent="0.3">
      <c r="A45" s="177" t="s">
        <v>87</v>
      </c>
      <c r="B45" s="178" t="s">
        <v>88</v>
      </c>
      <c r="C45" s="10">
        <f t="shared" si="0"/>
        <v>100</v>
      </c>
      <c r="D45" s="179">
        <f t="shared" si="1"/>
        <v>1</v>
      </c>
      <c r="E45" s="180">
        <v>1</v>
      </c>
      <c r="F45" s="178">
        <v>1</v>
      </c>
      <c r="G45" s="181">
        <f t="shared" si="3"/>
        <v>2</v>
      </c>
      <c r="H45" s="14">
        <f t="shared" si="2"/>
        <v>100</v>
      </c>
      <c r="I45" s="175"/>
      <c r="J45" s="176"/>
      <c r="K45" s="176"/>
      <c r="L45" s="176"/>
    </row>
    <row r="46" spans="1:12" ht="18" customHeight="1" x14ac:dyDescent="0.3">
      <c r="A46" s="177" t="s">
        <v>89</v>
      </c>
      <c r="B46" s="178" t="s">
        <v>90</v>
      </c>
      <c r="C46" s="10">
        <f t="shared" si="0"/>
        <v>0</v>
      </c>
      <c r="D46" s="179">
        <f t="shared" si="1"/>
        <v>48</v>
      </c>
      <c r="E46" s="180">
        <v>0</v>
      </c>
      <c r="F46" s="178">
        <v>0</v>
      </c>
      <c r="G46" s="181">
        <f t="shared" si="3"/>
        <v>0</v>
      </c>
      <c r="H46" s="14">
        <f t="shared" si="2"/>
        <v>0</v>
      </c>
      <c r="I46" s="175"/>
      <c r="J46" s="176"/>
      <c r="K46" s="176"/>
      <c r="L46" s="176"/>
    </row>
    <row r="47" spans="1:12" ht="18" customHeight="1" x14ac:dyDescent="0.3">
      <c r="A47" s="177" t="s">
        <v>91</v>
      </c>
      <c r="B47" s="178" t="s">
        <v>92</v>
      </c>
      <c r="C47" s="10">
        <f t="shared" si="0"/>
        <v>100</v>
      </c>
      <c r="D47" s="179">
        <f t="shared" si="1"/>
        <v>1</v>
      </c>
      <c r="E47" s="180">
        <v>1</v>
      </c>
      <c r="F47" s="178">
        <v>1</v>
      </c>
      <c r="G47" s="181">
        <f t="shared" si="3"/>
        <v>2</v>
      </c>
      <c r="H47" s="14">
        <f t="shared" si="2"/>
        <v>100</v>
      </c>
      <c r="I47" s="175"/>
      <c r="J47" s="176"/>
      <c r="K47" s="176"/>
      <c r="L47" s="176"/>
    </row>
    <row r="48" spans="1:12" ht="18" customHeight="1" x14ac:dyDescent="0.3">
      <c r="A48" s="177" t="s">
        <v>93</v>
      </c>
      <c r="B48" s="178" t="s">
        <v>94</v>
      </c>
      <c r="C48" s="10">
        <f t="shared" si="0"/>
        <v>100</v>
      </c>
      <c r="D48" s="179">
        <f t="shared" si="1"/>
        <v>1</v>
      </c>
      <c r="E48" s="180">
        <v>1</v>
      </c>
      <c r="F48" s="178">
        <v>1</v>
      </c>
      <c r="G48" s="181">
        <f t="shared" si="3"/>
        <v>2</v>
      </c>
      <c r="H48" s="14">
        <f t="shared" si="2"/>
        <v>100</v>
      </c>
      <c r="I48" s="175"/>
      <c r="J48" s="176"/>
      <c r="K48" s="176"/>
      <c r="L48" s="176"/>
    </row>
    <row r="49" spans="1:12" ht="18" customHeight="1" x14ac:dyDescent="0.3">
      <c r="A49" s="177" t="s">
        <v>95</v>
      </c>
      <c r="B49" s="178" t="s">
        <v>96</v>
      </c>
      <c r="C49" s="10">
        <f t="shared" si="0"/>
        <v>0</v>
      </c>
      <c r="D49" s="179">
        <f t="shared" si="1"/>
        <v>48</v>
      </c>
      <c r="E49" s="180">
        <v>0</v>
      </c>
      <c r="F49" s="178">
        <v>0</v>
      </c>
      <c r="G49" s="181">
        <f t="shared" si="3"/>
        <v>0</v>
      </c>
      <c r="H49" s="14">
        <f t="shared" si="2"/>
        <v>0</v>
      </c>
      <c r="I49" s="175"/>
      <c r="J49" s="176"/>
      <c r="K49" s="176"/>
      <c r="L49" s="176"/>
    </row>
    <row r="50" spans="1:12" ht="18" customHeight="1" x14ac:dyDescent="0.3">
      <c r="A50" s="177" t="s">
        <v>97</v>
      </c>
      <c r="B50" s="178" t="s">
        <v>98</v>
      </c>
      <c r="C50" s="10">
        <f t="shared" si="0"/>
        <v>50</v>
      </c>
      <c r="D50" s="179">
        <f t="shared" si="1"/>
        <v>39</v>
      </c>
      <c r="E50" s="180">
        <v>1</v>
      </c>
      <c r="F50" s="178">
        <v>0</v>
      </c>
      <c r="G50" s="181">
        <f t="shared" si="3"/>
        <v>1</v>
      </c>
      <c r="H50" s="14">
        <f t="shared" si="2"/>
        <v>50</v>
      </c>
      <c r="I50" s="175"/>
      <c r="J50" s="176"/>
      <c r="K50" s="176"/>
      <c r="L50" s="176"/>
    </row>
    <row r="51" spans="1:12" ht="18" customHeight="1" x14ac:dyDescent="0.3">
      <c r="A51" s="177" t="s">
        <v>99</v>
      </c>
      <c r="B51" s="178" t="s">
        <v>100</v>
      </c>
      <c r="C51" s="10">
        <f t="shared" si="0"/>
        <v>100</v>
      </c>
      <c r="D51" s="179">
        <f t="shared" si="1"/>
        <v>1</v>
      </c>
      <c r="E51" s="180">
        <v>1</v>
      </c>
      <c r="F51" s="178">
        <v>1</v>
      </c>
      <c r="G51" s="181">
        <f t="shared" si="3"/>
        <v>2</v>
      </c>
      <c r="H51" s="14">
        <f t="shared" si="2"/>
        <v>100</v>
      </c>
      <c r="I51" s="175"/>
      <c r="J51" s="176"/>
      <c r="K51" s="176"/>
      <c r="L51" s="176"/>
    </row>
    <row r="52" spans="1:12" ht="18" customHeight="1" x14ac:dyDescent="0.3">
      <c r="A52" s="177" t="s">
        <v>101</v>
      </c>
      <c r="B52" s="178" t="s">
        <v>102</v>
      </c>
      <c r="C52" s="10">
        <f t="shared" si="0"/>
        <v>100</v>
      </c>
      <c r="D52" s="179">
        <f t="shared" si="1"/>
        <v>1</v>
      </c>
      <c r="E52" s="180">
        <v>1</v>
      </c>
      <c r="F52" s="178">
        <v>1</v>
      </c>
      <c r="G52" s="181">
        <f t="shared" si="3"/>
        <v>2</v>
      </c>
      <c r="H52" s="14">
        <f t="shared" si="2"/>
        <v>100</v>
      </c>
      <c r="I52" s="175"/>
      <c r="J52" s="176"/>
      <c r="K52" s="176"/>
      <c r="L52" s="176"/>
    </row>
    <row r="53" spans="1:12" ht="18" customHeight="1" x14ac:dyDescent="0.3">
      <c r="A53" s="177" t="s">
        <v>103</v>
      </c>
      <c r="B53" s="178" t="s">
        <v>104</v>
      </c>
      <c r="C53" s="10">
        <f t="shared" si="0"/>
        <v>100</v>
      </c>
      <c r="D53" s="179">
        <f t="shared" si="1"/>
        <v>1</v>
      </c>
      <c r="E53" s="180">
        <v>1</v>
      </c>
      <c r="F53" s="178">
        <v>1</v>
      </c>
      <c r="G53" s="181">
        <f t="shared" si="3"/>
        <v>2</v>
      </c>
      <c r="H53" s="14">
        <f t="shared" si="2"/>
        <v>100</v>
      </c>
      <c r="I53" s="175"/>
      <c r="J53" s="176"/>
      <c r="K53" s="176"/>
      <c r="L53" s="176"/>
    </row>
    <row r="54" spans="1:12" ht="18" customHeight="1" x14ac:dyDescent="0.3">
      <c r="A54" s="177" t="s">
        <v>105</v>
      </c>
      <c r="B54" s="178" t="s">
        <v>106</v>
      </c>
      <c r="C54" s="10">
        <f t="shared" si="0"/>
        <v>50</v>
      </c>
      <c r="D54" s="179">
        <f t="shared" si="1"/>
        <v>39</v>
      </c>
      <c r="E54" s="180">
        <v>1</v>
      </c>
      <c r="F54" s="178">
        <v>0</v>
      </c>
      <c r="G54" s="181">
        <f t="shared" si="3"/>
        <v>1</v>
      </c>
      <c r="H54" s="14">
        <f t="shared" si="2"/>
        <v>50</v>
      </c>
      <c r="I54" s="175"/>
      <c r="J54" s="176"/>
      <c r="K54" s="176"/>
      <c r="L54" s="176"/>
    </row>
    <row r="55" spans="1:12" ht="18" customHeight="1" x14ac:dyDescent="0.3">
      <c r="A55" s="177" t="s">
        <v>107</v>
      </c>
      <c r="B55" s="178" t="s">
        <v>108</v>
      </c>
      <c r="C55" s="10">
        <f t="shared" si="0"/>
        <v>100</v>
      </c>
      <c r="D55" s="179">
        <f t="shared" si="1"/>
        <v>1</v>
      </c>
      <c r="E55" s="180">
        <v>1</v>
      </c>
      <c r="F55" s="178">
        <v>1</v>
      </c>
      <c r="G55" s="181">
        <f t="shared" si="3"/>
        <v>2</v>
      </c>
      <c r="H55" s="14">
        <f t="shared" si="2"/>
        <v>100</v>
      </c>
      <c r="I55" s="47"/>
      <c r="J55" s="182"/>
      <c r="K55" s="182"/>
      <c r="L55" s="182"/>
    </row>
    <row r="56" spans="1:12" ht="18" customHeight="1" x14ac:dyDescent="0.3">
      <c r="A56" s="183" t="s">
        <v>109</v>
      </c>
      <c r="B56" s="184" t="s">
        <v>110</v>
      </c>
      <c r="C56" s="21">
        <f t="shared" si="0"/>
        <v>50</v>
      </c>
      <c r="D56" s="185">
        <f t="shared" si="1"/>
        <v>39</v>
      </c>
      <c r="E56" s="186">
        <v>1</v>
      </c>
      <c r="F56" s="184">
        <v>0</v>
      </c>
      <c r="G56" s="187">
        <f t="shared" si="3"/>
        <v>1</v>
      </c>
      <c r="H56" s="25">
        <f t="shared" si="2"/>
        <v>50</v>
      </c>
      <c r="I56" s="175"/>
      <c r="J56" s="176"/>
      <c r="K56" s="176"/>
      <c r="L56" s="176"/>
    </row>
    <row r="57" spans="1:12" ht="18" customHeight="1" x14ac:dyDescent="0.25">
      <c r="A57" s="188"/>
      <c r="B57" s="175"/>
      <c r="C57" s="189"/>
      <c r="D57" s="175"/>
      <c r="E57" s="190" t="s">
        <v>121</v>
      </c>
      <c r="F57" s="190" t="s">
        <v>121</v>
      </c>
      <c r="G57" s="175"/>
      <c r="H57" s="175"/>
      <c r="I57" s="175"/>
      <c r="J57" s="175"/>
      <c r="K57" s="175"/>
      <c r="L57" s="175"/>
    </row>
    <row r="58" spans="1:12" ht="36" customHeight="1" x14ac:dyDescent="0.2">
      <c r="A58" s="77" t="s">
        <v>122</v>
      </c>
      <c r="B58" s="191" t="s">
        <v>112</v>
      </c>
      <c r="C58" s="192">
        <f>MAX(C5:C56)</f>
        <v>100</v>
      </c>
      <c r="D58" s="193" t="s">
        <v>112</v>
      </c>
      <c r="E58" s="194">
        <f t="shared" ref="E58:F58" si="4">MAX(E5:E57)</f>
        <v>1</v>
      </c>
      <c r="F58" s="191">
        <f t="shared" si="4"/>
        <v>1</v>
      </c>
      <c r="G58" s="191" t="s">
        <v>112</v>
      </c>
      <c r="H58" s="195">
        <f>MAX(H5:H56)</f>
        <v>100</v>
      </c>
      <c r="I58" s="196"/>
      <c r="J58" s="197"/>
      <c r="K58" s="197"/>
      <c r="L58" s="197"/>
    </row>
    <row r="59" spans="1:12" ht="36.75" customHeight="1" x14ac:dyDescent="0.2">
      <c r="A59" s="84" t="s">
        <v>123</v>
      </c>
      <c r="B59" s="198" t="s">
        <v>112</v>
      </c>
      <c r="C59" s="199">
        <f>MIN(C5:C56)</f>
        <v>0</v>
      </c>
      <c r="D59" s="200" t="s">
        <v>112</v>
      </c>
      <c r="E59" s="201">
        <f t="shared" ref="E59:F59" si="5">MIN(E5:E56)</f>
        <v>0</v>
      </c>
      <c r="F59" s="198">
        <f t="shared" si="5"/>
        <v>0</v>
      </c>
      <c r="G59" s="198" t="s">
        <v>112</v>
      </c>
      <c r="H59" s="202">
        <f>MIN(H5:H56)</f>
        <v>0</v>
      </c>
      <c r="I59" s="196"/>
      <c r="J59" s="197"/>
      <c r="K59" s="197"/>
      <c r="L59" s="197"/>
    </row>
    <row r="60" spans="1:12" ht="18" hidden="1" customHeight="1" x14ac:dyDescent="0.25">
      <c r="A60" s="91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ht="18" hidden="1" customHeight="1" x14ac:dyDescent="0.25">
      <c r="A61" s="188"/>
      <c r="B61" s="175"/>
      <c r="C61" s="175"/>
      <c r="D61" s="175"/>
      <c r="E61" s="203"/>
      <c r="F61" s="175"/>
      <c r="G61" s="175"/>
      <c r="H61" s="175"/>
      <c r="I61" s="175"/>
      <c r="J61" s="175"/>
      <c r="K61" s="175"/>
      <c r="L61" s="175"/>
    </row>
    <row r="62" spans="1:12" ht="18" hidden="1" customHeight="1" x14ac:dyDescent="0.25">
      <c r="A62" s="20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2" ht="18" hidden="1" customHeight="1" x14ac:dyDescent="0.25">
      <c r="A63" s="204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</row>
    <row r="64" spans="1:12" ht="18" hidden="1" customHeight="1" x14ac:dyDescent="0.25">
      <c r="A64" s="188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</row>
    <row r="65" spans="1:12" ht="18" hidden="1" customHeight="1" x14ac:dyDescent="0.25">
      <c r="A65" s="188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</row>
    <row r="66" spans="1:12" ht="18" hidden="1" customHeight="1" x14ac:dyDescent="0.25">
      <c r="A66" s="188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</row>
    <row r="67" spans="1:12" ht="18" hidden="1" customHeight="1" x14ac:dyDescent="0.25">
      <c r="A67" s="188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</row>
    <row r="68" spans="1:12" ht="18" hidden="1" customHeight="1" x14ac:dyDescent="0.25">
      <c r="A68" s="188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</row>
    <row r="69" spans="1:12" ht="18" hidden="1" customHeight="1" x14ac:dyDescent="0.25">
      <c r="A69" s="188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</row>
    <row r="70" spans="1:12" ht="18" hidden="1" customHeight="1" x14ac:dyDescent="0.25">
      <c r="A70" s="188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</row>
    <row r="71" spans="1:12" ht="18" hidden="1" customHeight="1" x14ac:dyDescent="0.25">
      <c r="A71" s="188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</row>
    <row r="72" spans="1:12" ht="18" hidden="1" customHeight="1" x14ac:dyDescent="0.25">
      <c r="A72" s="188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</row>
    <row r="73" spans="1:12" ht="18" hidden="1" customHeight="1" x14ac:dyDescent="0.25">
      <c r="A73" s="188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</row>
    <row r="74" spans="1:12" ht="18" hidden="1" customHeight="1" x14ac:dyDescent="0.25">
      <c r="A74" s="188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</row>
    <row r="75" spans="1:12" ht="18" hidden="1" customHeight="1" x14ac:dyDescent="0.25">
      <c r="A75" s="188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</row>
    <row r="76" spans="1:12" ht="18" hidden="1" customHeight="1" x14ac:dyDescent="0.25">
      <c r="A76" s="188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</row>
    <row r="77" spans="1:12" ht="18" hidden="1" customHeight="1" x14ac:dyDescent="0.25">
      <c r="A77" s="188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</row>
    <row r="78" spans="1:12" ht="18" hidden="1" customHeight="1" x14ac:dyDescent="0.25">
      <c r="A78" s="188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</row>
    <row r="79" spans="1:12" ht="18" hidden="1" customHeight="1" x14ac:dyDescent="0.25">
      <c r="A79" s="188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</row>
    <row r="80" spans="1:12" ht="18" hidden="1" customHeight="1" x14ac:dyDescent="0.25">
      <c r="A80" s="188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</row>
    <row r="81" spans="1:12" ht="18" hidden="1" customHeight="1" x14ac:dyDescent="0.25">
      <c r="A81" s="188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</row>
    <row r="82" spans="1:12" ht="18" hidden="1" customHeight="1" x14ac:dyDescent="0.25">
      <c r="A82" s="188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</row>
    <row r="83" spans="1:12" ht="18" hidden="1" customHeight="1" x14ac:dyDescent="0.25">
      <c r="A83" s="188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</row>
    <row r="84" spans="1:12" ht="18" hidden="1" customHeight="1" x14ac:dyDescent="0.25">
      <c r="A84" s="188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</row>
    <row r="85" spans="1:12" ht="18" hidden="1" customHeight="1" x14ac:dyDescent="0.25">
      <c r="A85" s="188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</row>
    <row r="86" spans="1:12" ht="18" hidden="1" customHeight="1" x14ac:dyDescent="0.25">
      <c r="A86" s="188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</row>
    <row r="87" spans="1:12" ht="18" hidden="1" customHeight="1" x14ac:dyDescent="0.25">
      <c r="A87" s="188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</row>
    <row r="88" spans="1:12" ht="18" hidden="1" customHeight="1" x14ac:dyDescent="0.25">
      <c r="A88" s="188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</row>
    <row r="89" spans="1:12" ht="18" hidden="1" customHeight="1" x14ac:dyDescent="0.25">
      <c r="A89" s="188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</row>
    <row r="90" spans="1:12" ht="18" hidden="1" customHeight="1" x14ac:dyDescent="0.25">
      <c r="A90" s="188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</row>
    <row r="91" spans="1:12" ht="18" hidden="1" customHeight="1" x14ac:dyDescent="0.25">
      <c r="A91" s="188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</row>
    <row r="92" spans="1:12" ht="18" hidden="1" customHeight="1" x14ac:dyDescent="0.25">
      <c r="A92" s="188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</row>
    <row r="93" spans="1:12" ht="18" hidden="1" customHeight="1" x14ac:dyDescent="0.25">
      <c r="A93" s="188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</row>
    <row r="94" spans="1:12" ht="18" hidden="1" customHeight="1" x14ac:dyDescent="0.25">
      <c r="A94" s="188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</row>
    <row r="95" spans="1:12" ht="18" hidden="1" customHeight="1" x14ac:dyDescent="0.25">
      <c r="A95" s="188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</row>
    <row r="96" spans="1:12" ht="18" hidden="1" customHeight="1" x14ac:dyDescent="0.25">
      <c r="A96" s="188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</row>
    <row r="97" spans="1:12" ht="18" hidden="1" customHeight="1" x14ac:dyDescent="0.25">
      <c r="A97" s="188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</row>
    <row r="98" spans="1:12" ht="18" hidden="1" customHeight="1" x14ac:dyDescent="0.25">
      <c r="A98" s="188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</row>
    <row r="99" spans="1:12" ht="18" hidden="1" customHeight="1" x14ac:dyDescent="0.25">
      <c r="A99" s="188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</row>
    <row r="100" spans="1:12" ht="18" hidden="1" customHeight="1" x14ac:dyDescent="0.25">
      <c r="A100" s="188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</row>
    <row r="101" spans="1:12" ht="18" hidden="1" customHeight="1" x14ac:dyDescent="0.25">
      <c r="A101" s="188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</row>
    <row r="102" spans="1:12" ht="18" hidden="1" customHeight="1" x14ac:dyDescent="0.25">
      <c r="A102" s="188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</row>
    <row r="103" spans="1:12" ht="18" hidden="1" customHeight="1" x14ac:dyDescent="0.25">
      <c r="A103" s="188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</row>
    <row r="104" spans="1:12" ht="18" hidden="1" customHeight="1" x14ac:dyDescent="0.25">
      <c r="A104" s="188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</row>
    <row r="105" spans="1:12" ht="18" hidden="1" customHeight="1" x14ac:dyDescent="0.25">
      <c r="A105" s="188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</row>
    <row r="106" spans="1:12" ht="18" hidden="1" customHeight="1" x14ac:dyDescent="0.25">
      <c r="A106" s="188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</row>
    <row r="107" spans="1:12" ht="18" hidden="1" customHeight="1" x14ac:dyDescent="0.25">
      <c r="A107" s="188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</row>
    <row r="108" spans="1:12" ht="18" hidden="1" customHeight="1" x14ac:dyDescent="0.25">
      <c r="A108" s="188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</row>
    <row r="109" spans="1:12" ht="18" hidden="1" customHeight="1" x14ac:dyDescent="0.25">
      <c r="A109" s="188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</row>
    <row r="110" spans="1:12" ht="18" hidden="1" customHeight="1" x14ac:dyDescent="0.25">
      <c r="A110" s="188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</row>
    <row r="111" spans="1:12" ht="18" hidden="1" customHeight="1" x14ac:dyDescent="0.25">
      <c r="A111" s="188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</row>
    <row r="112" spans="1:12" ht="18" hidden="1" customHeight="1" x14ac:dyDescent="0.25">
      <c r="A112" s="188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</row>
    <row r="113" spans="1:12" ht="18" hidden="1" customHeight="1" x14ac:dyDescent="0.25">
      <c r="A113" s="188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</row>
    <row r="114" spans="1:12" ht="18" hidden="1" customHeight="1" x14ac:dyDescent="0.25">
      <c r="A114" s="188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</row>
    <row r="115" spans="1:12" ht="18" hidden="1" customHeight="1" x14ac:dyDescent="0.25">
      <c r="A115" s="188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</row>
    <row r="116" spans="1:12" ht="18" hidden="1" customHeight="1" x14ac:dyDescent="0.25">
      <c r="A116" s="188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</row>
    <row r="117" spans="1:12" ht="18" hidden="1" customHeight="1" x14ac:dyDescent="0.25">
      <c r="A117" s="188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</row>
    <row r="118" spans="1:12" ht="18" hidden="1" customHeight="1" x14ac:dyDescent="0.25">
      <c r="A118" s="188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</row>
    <row r="119" spans="1:12" ht="18" hidden="1" customHeight="1" x14ac:dyDescent="0.25">
      <c r="A119" s="188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</row>
    <row r="120" spans="1:12" ht="18" hidden="1" customHeight="1" x14ac:dyDescent="0.25">
      <c r="A120" s="188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</row>
    <row r="121" spans="1:12" ht="18" hidden="1" customHeight="1" x14ac:dyDescent="0.25">
      <c r="A121" s="188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</row>
    <row r="122" spans="1:12" ht="18" hidden="1" customHeight="1" x14ac:dyDescent="0.25">
      <c r="A122" s="188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</row>
    <row r="123" spans="1:12" ht="18" hidden="1" customHeight="1" x14ac:dyDescent="0.25">
      <c r="A123" s="188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</row>
    <row r="124" spans="1:12" ht="18" hidden="1" customHeight="1" x14ac:dyDescent="0.25">
      <c r="A124" s="188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</row>
    <row r="125" spans="1:12" ht="18" hidden="1" customHeight="1" x14ac:dyDescent="0.25">
      <c r="A125" s="188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</row>
    <row r="126" spans="1:12" ht="18" hidden="1" customHeight="1" x14ac:dyDescent="0.25">
      <c r="A126" s="188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</row>
    <row r="127" spans="1:12" ht="18" hidden="1" customHeight="1" x14ac:dyDescent="0.25">
      <c r="A127" s="188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</row>
    <row r="128" spans="1:12" ht="18" hidden="1" customHeight="1" x14ac:dyDescent="0.25">
      <c r="A128" s="188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</row>
    <row r="129" spans="1:12" ht="18" hidden="1" customHeight="1" x14ac:dyDescent="0.25">
      <c r="A129" s="188"/>
      <c r="B129" s="203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</row>
    <row r="130" spans="1:12" ht="18" hidden="1" customHeight="1" x14ac:dyDescent="0.25">
      <c r="A130" s="188"/>
      <c r="B130" s="203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</row>
    <row r="131" spans="1:12" ht="18" hidden="1" customHeight="1" x14ac:dyDescent="0.25">
      <c r="A131" s="188"/>
      <c r="B131" s="203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</row>
    <row r="132" spans="1:12" ht="18" hidden="1" customHeight="1" x14ac:dyDescent="0.25">
      <c r="A132" s="188"/>
      <c r="B132" s="203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</row>
    <row r="133" spans="1:12" ht="18" hidden="1" customHeight="1" x14ac:dyDescent="0.25">
      <c r="A133" s="188"/>
      <c r="B133" s="203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</row>
    <row r="134" spans="1:12" ht="18" hidden="1" customHeight="1" x14ac:dyDescent="0.25">
      <c r="A134" s="188"/>
      <c r="B134" s="203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</row>
    <row r="135" spans="1:12" ht="18" hidden="1" customHeight="1" x14ac:dyDescent="0.25">
      <c r="A135" s="188"/>
      <c r="B135" s="203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</row>
    <row r="136" spans="1:12" ht="18" hidden="1" customHeight="1" x14ac:dyDescent="0.25">
      <c r="A136" s="188"/>
      <c r="B136" s="203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</row>
    <row r="137" spans="1:12" ht="18" hidden="1" customHeight="1" x14ac:dyDescent="0.25">
      <c r="A137" s="188"/>
      <c r="B137" s="203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</row>
    <row r="138" spans="1:12" ht="18" hidden="1" customHeight="1" x14ac:dyDescent="0.25">
      <c r="A138" s="188"/>
      <c r="B138" s="203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</row>
    <row r="139" spans="1:12" ht="18" hidden="1" customHeight="1" x14ac:dyDescent="0.25">
      <c r="A139" s="188"/>
      <c r="B139" s="203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</row>
    <row r="140" spans="1:12" ht="18" hidden="1" customHeight="1" x14ac:dyDescent="0.25">
      <c r="A140" s="188"/>
      <c r="B140" s="203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</row>
    <row r="141" spans="1:12" ht="18" hidden="1" customHeight="1" x14ac:dyDescent="0.25">
      <c r="A141" s="188"/>
      <c r="B141" s="203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</row>
    <row r="142" spans="1:12" ht="18" hidden="1" customHeight="1" x14ac:dyDescent="0.25">
      <c r="A142" s="188"/>
      <c r="B142" s="203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</row>
    <row r="143" spans="1:12" ht="18" hidden="1" customHeight="1" x14ac:dyDescent="0.25">
      <c r="A143" s="188"/>
      <c r="B143" s="203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</row>
    <row r="144" spans="1:12" ht="18" hidden="1" customHeight="1" x14ac:dyDescent="0.25">
      <c r="A144" s="188"/>
      <c r="B144" s="203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</row>
    <row r="145" spans="1:12" ht="18" hidden="1" customHeight="1" x14ac:dyDescent="0.25">
      <c r="A145" s="188"/>
      <c r="B145" s="203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1:12" ht="18" hidden="1" customHeight="1" x14ac:dyDescent="0.25">
      <c r="A146" s="188"/>
      <c r="B146" s="203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</row>
    <row r="147" spans="1:12" ht="18" hidden="1" customHeight="1" x14ac:dyDescent="0.25">
      <c r="A147" s="188"/>
      <c r="B147" s="203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</row>
    <row r="148" spans="1:12" ht="18" hidden="1" customHeight="1" x14ac:dyDescent="0.25">
      <c r="A148" s="188"/>
      <c r="B148" s="203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1:12" ht="18" hidden="1" customHeight="1" x14ac:dyDescent="0.25">
      <c r="A149" s="188"/>
      <c r="B149" s="203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</row>
    <row r="150" spans="1:12" ht="18" hidden="1" customHeight="1" x14ac:dyDescent="0.25">
      <c r="A150" s="188"/>
      <c r="B150" s="203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</row>
    <row r="151" spans="1:12" ht="18" hidden="1" customHeight="1" x14ac:dyDescent="0.25">
      <c r="A151" s="188"/>
      <c r="B151" s="203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</row>
    <row r="152" spans="1:12" ht="18" hidden="1" customHeight="1" x14ac:dyDescent="0.25">
      <c r="A152" s="188"/>
      <c r="B152" s="203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</row>
    <row r="153" spans="1:12" ht="18" hidden="1" customHeight="1" x14ac:dyDescent="0.25">
      <c r="A153" s="188"/>
      <c r="B153" s="203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</row>
    <row r="154" spans="1:12" ht="18" hidden="1" customHeight="1" x14ac:dyDescent="0.25">
      <c r="A154" s="188"/>
      <c r="B154" s="203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</row>
    <row r="155" spans="1:12" ht="18" hidden="1" customHeight="1" x14ac:dyDescent="0.25">
      <c r="A155" s="188"/>
      <c r="B155" s="203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</row>
    <row r="156" spans="1:12" ht="18" hidden="1" customHeight="1" x14ac:dyDescent="0.25">
      <c r="A156" s="188"/>
      <c r="B156" s="203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</row>
    <row r="157" spans="1:12" ht="18" hidden="1" customHeight="1" x14ac:dyDescent="0.25">
      <c r="A157" s="188"/>
      <c r="B157" s="203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</row>
    <row r="158" spans="1:12" ht="18" hidden="1" customHeight="1" x14ac:dyDescent="0.25">
      <c r="A158" s="188"/>
      <c r="B158" s="203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</row>
    <row r="159" spans="1:12" ht="18" hidden="1" customHeight="1" x14ac:dyDescent="0.25">
      <c r="A159" s="188"/>
      <c r="B159" s="203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</row>
    <row r="160" spans="1:12" ht="18" hidden="1" customHeight="1" x14ac:dyDescent="0.25">
      <c r="A160" s="188"/>
      <c r="B160" s="203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</row>
    <row r="161" spans="1:12" ht="18" hidden="1" customHeight="1" x14ac:dyDescent="0.25">
      <c r="A161" s="188"/>
      <c r="B161" s="203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</row>
    <row r="162" spans="1:12" ht="15.75" hidden="1" customHeight="1" x14ac:dyDescent="0.25">
      <c r="A162" s="188"/>
      <c r="B162" s="203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</row>
    <row r="163" spans="1:12" ht="15.75" hidden="1" customHeight="1" x14ac:dyDescent="0.25">
      <c r="A163" s="188"/>
      <c r="B163" s="203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</row>
    <row r="164" spans="1:12" ht="15.75" hidden="1" customHeight="1" x14ac:dyDescent="0.25">
      <c r="A164" s="188"/>
      <c r="B164" s="203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</row>
    <row r="165" spans="1:12" ht="15.75" hidden="1" customHeight="1" x14ac:dyDescent="0.25">
      <c r="A165" s="188"/>
      <c r="B165" s="203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</row>
    <row r="166" spans="1:12" ht="15.75" hidden="1" customHeight="1" x14ac:dyDescent="0.25">
      <c r="A166" s="188"/>
      <c r="B166" s="203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</row>
    <row r="167" spans="1:12" ht="15.75" hidden="1" customHeight="1" x14ac:dyDescent="0.25">
      <c r="A167" s="188"/>
      <c r="B167" s="203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</row>
    <row r="168" spans="1:12" ht="15.75" hidden="1" customHeight="1" x14ac:dyDescent="0.25">
      <c r="A168" s="188"/>
      <c r="B168" s="203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</row>
    <row r="169" spans="1:12" ht="15.75" hidden="1" customHeight="1" x14ac:dyDescent="0.25">
      <c r="A169" s="188"/>
      <c r="B169" s="203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</row>
    <row r="170" spans="1:12" ht="15.75" hidden="1" customHeight="1" x14ac:dyDescent="0.25">
      <c r="A170" s="188"/>
      <c r="B170" s="203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</row>
    <row r="171" spans="1:12" ht="15.75" hidden="1" customHeight="1" x14ac:dyDescent="0.25">
      <c r="A171" s="188"/>
      <c r="B171" s="203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</row>
    <row r="172" spans="1:12" ht="15.75" hidden="1" customHeight="1" x14ac:dyDescent="0.25">
      <c r="A172" s="188"/>
      <c r="B172" s="203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</row>
    <row r="173" spans="1:12" ht="15.75" hidden="1" customHeight="1" x14ac:dyDescent="0.25">
      <c r="A173" s="188"/>
      <c r="B173" s="203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</row>
    <row r="174" spans="1:12" ht="15.75" hidden="1" customHeight="1" x14ac:dyDescent="0.25">
      <c r="A174" s="188"/>
      <c r="B174" s="203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15.75" hidden="1" customHeight="1" x14ac:dyDescent="0.25">
      <c r="A175" s="188"/>
      <c r="B175" s="203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</row>
    <row r="176" spans="1:12" ht="15.75" hidden="1" customHeight="1" x14ac:dyDescent="0.25">
      <c r="A176" s="188"/>
      <c r="B176" s="203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</row>
    <row r="177" spans="1:12" ht="15.75" hidden="1" customHeight="1" x14ac:dyDescent="0.25">
      <c r="A177" s="188"/>
      <c r="B177" s="203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</row>
    <row r="178" spans="1:12" ht="15.75" hidden="1" customHeight="1" x14ac:dyDescent="0.25">
      <c r="A178" s="188"/>
      <c r="B178" s="203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</row>
    <row r="179" spans="1:12" ht="15.75" hidden="1" customHeight="1" x14ac:dyDescent="0.25">
      <c r="A179" s="188"/>
      <c r="B179" s="203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</row>
    <row r="180" spans="1:12" ht="15.75" hidden="1" customHeight="1" x14ac:dyDescent="0.25">
      <c r="A180" s="188"/>
      <c r="B180" s="203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</row>
    <row r="181" spans="1:12" ht="15.75" hidden="1" customHeight="1" x14ac:dyDescent="0.25">
      <c r="A181" s="188"/>
      <c r="B181" s="203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</row>
    <row r="182" spans="1:12" ht="15.75" hidden="1" customHeight="1" x14ac:dyDescent="0.25">
      <c r="A182" s="188"/>
      <c r="B182" s="203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</row>
    <row r="183" spans="1:12" ht="15.75" hidden="1" customHeight="1" x14ac:dyDescent="0.25">
      <c r="A183" s="188"/>
      <c r="B183" s="203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</row>
    <row r="184" spans="1:12" ht="15.75" hidden="1" customHeight="1" x14ac:dyDescent="0.25">
      <c r="A184" s="188"/>
      <c r="B184" s="203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</row>
    <row r="185" spans="1:12" ht="15.75" hidden="1" customHeight="1" x14ac:dyDescent="0.25">
      <c r="A185" s="188"/>
      <c r="B185" s="203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</row>
    <row r="186" spans="1:12" ht="15.75" hidden="1" customHeight="1" x14ac:dyDescent="0.25">
      <c r="A186" s="188"/>
      <c r="B186" s="203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</row>
    <row r="187" spans="1:12" ht="15.75" hidden="1" customHeight="1" x14ac:dyDescent="0.25">
      <c r="A187" s="188"/>
      <c r="B187" s="203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</row>
    <row r="188" spans="1:12" ht="15.75" hidden="1" customHeight="1" x14ac:dyDescent="0.25">
      <c r="A188" s="188"/>
      <c r="B188" s="203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</row>
    <row r="189" spans="1:12" ht="15.75" hidden="1" customHeight="1" x14ac:dyDescent="0.25">
      <c r="A189" s="188"/>
      <c r="B189" s="203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</row>
    <row r="190" spans="1:12" ht="15.75" hidden="1" customHeight="1" x14ac:dyDescent="0.25">
      <c r="A190" s="188"/>
      <c r="B190" s="203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</row>
    <row r="191" spans="1:12" ht="15.75" hidden="1" customHeight="1" x14ac:dyDescent="0.25">
      <c r="A191" s="188"/>
      <c r="B191" s="203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</row>
    <row r="192" spans="1:12" ht="15.75" hidden="1" customHeight="1" x14ac:dyDescent="0.25">
      <c r="A192" s="188"/>
      <c r="B192" s="203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  <row r="193" spans="1:12" ht="15.75" hidden="1" customHeight="1" x14ac:dyDescent="0.25">
      <c r="A193" s="188"/>
      <c r="B193" s="203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</row>
    <row r="194" spans="1:12" ht="15.75" hidden="1" customHeight="1" x14ac:dyDescent="0.25">
      <c r="A194" s="188"/>
      <c r="B194" s="203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</row>
    <row r="195" spans="1:12" ht="15.75" hidden="1" customHeight="1" x14ac:dyDescent="0.25">
      <c r="A195" s="188"/>
      <c r="B195" s="203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</row>
    <row r="196" spans="1:12" ht="15.75" hidden="1" customHeight="1" x14ac:dyDescent="0.25">
      <c r="A196" s="188"/>
      <c r="B196" s="203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</row>
    <row r="197" spans="1:12" ht="15.75" hidden="1" customHeight="1" x14ac:dyDescent="0.25">
      <c r="A197" s="188"/>
      <c r="B197" s="203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</row>
    <row r="198" spans="1:12" ht="15.75" hidden="1" customHeight="1" x14ac:dyDescent="0.25">
      <c r="A198" s="188"/>
      <c r="B198" s="203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</row>
    <row r="199" spans="1:12" ht="15.75" hidden="1" customHeight="1" x14ac:dyDescent="0.25">
      <c r="A199" s="188"/>
      <c r="B199" s="203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</row>
    <row r="200" spans="1:12" ht="15.75" hidden="1" customHeight="1" x14ac:dyDescent="0.25">
      <c r="A200" s="188"/>
      <c r="B200" s="203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</row>
    <row r="201" spans="1:12" ht="15.75" hidden="1" customHeight="1" x14ac:dyDescent="0.25">
      <c r="A201" s="188"/>
      <c r="B201" s="203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</row>
    <row r="202" spans="1:12" ht="15.75" hidden="1" customHeight="1" x14ac:dyDescent="0.25">
      <c r="A202" s="188"/>
      <c r="B202" s="203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</row>
    <row r="203" spans="1:12" ht="15.75" hidden="1" customHeight="1" x14ac:dyDescent="0.25">
      <c r="A203" s="188"/>
      <c r="B203" s="203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</row>
    <row r="204" spans="1:12" ht="15.75" hidden="1" customHeight="1" x14ac:dyDescent="0.25">
      <c r="A204" s="188"/>
      <c r="B204" s="203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</row>
    <row r="205" spans="1:12" ht="15.75" hidden="1" customHeight="1" x14ac:dyDescent="0.25">
      <c r="A205" s="188"/>
      <c r="B205" s="203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</row>
    <row r="206" spans="1:12" ht="15.75" hidden="1" customHeight="1" x14ac:dyDescent="0.25">
      <c r="A206" s="188"/>
      <c r="B206" s="203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</row>
    <row r="207" spans="1:12" ht="15.75" hidden="1" customHeight="1" x14ac:dyDescent="0.25">
      <c r="A207" s="188"/>
      <c r="B207" s="203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</row>
    <row r="208" spans="1:12" ht="15.75" hidden="1" customHeight="1" x14ac:dyDescent="0.25">
      <c r="A208" s="188"/>
      <c r="B208" s="203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</row>
    <row r="209" spans="1:12" ht="15.75" hidden="1" customHeight="1" x14ac:dyDescent="0.25">
      <c r="A209" s="188"/>
      <c r="B209" s="203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</row>
    <row r="210" spans="1:12" ht="15.75" hidden="1" customHeight="1" x14ac:dyDescent="0.25">
      <c r="A210" s="188"/>
      <c r="B210" s="203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</row>
    <row r="211" spans="1:12" ht="15.75" hidden="1" customHeight="1" x14ac:dyDescent="0.25">
      <c r="A211" s="188"/>
      <c r="B211" s="203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</row>
    <row r="212" spans="1:12" ht="15.75" hidden="1" customHeight="1" x14ac:dyDescent="0.25">
      <c r="A212" s="188"/>
      <c r="B212" s="203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</row>
    <row r="213" spans="1:12" ht="15.75" hidden="1" customHeight="1" x14ac:dyDescent="0.25">
      <c r="A213" s="188"/>
      <c r="B213" s="203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</row>
    <row r="214" spans="1:12" ht="15.75" hidden="1" customHeight="1" x14ac:dyDescent="0.25">
      <c r="A214" s="188"/>
      <c r="B214" s="203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</row>
    <row r="215" spans="1:12" ht="15.75" hidden="1" customHeight="1" x14ac:dyDescent="0.25">
      <c r="A215" s="188"/>
      <c r="B215" s="203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</row>
    <row r="216" spans="1:12" ht="15.75" hidden="1" customHeight="1" x14ac:dyDescent="0.25">
      <c r="A216" s="188"/>
      <c r="B216" s="203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</row>
    <row r="217" spans="1:12" ht="15.75" hidden="1" customHeight="1" x14ac:dyDescent="0.25">
      <c r="A217" s="188"/>
      <c r="B217" s="203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</row>
    <row r="218" spans="1:12" ht="15.75" hidden="1" customHeight="1" x14ac:dyDescent="0.25">
      <c r="A218" s="188"/>
      <c r="B218" s="203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</row>
    <row r="219" spans="1:12" ht="15.75" hidden="1" customHeight="1" x14ac:dyDescent="0.25">
      <c r="A219" s="188"/>
      <c r="B219" s="203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</row>
    <row r="220" spans="1:12" ht="15.75" hidden="1" customHeight="1" x14ac:dyDescent="0.25">
      <c r="A220" s="188"/>
      <c r="B220" s="203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</row>
    <row r="221" spans="1:12" ht="15.75" hidden="1" customHeight="1" x14ac:dyDescent="0.25">
      <c r="A221" s="188"/>
      <c r="B221" s="203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</row>
    <row r="222" spans="1:12" ht="15.75" hidden="1" customHeight="1" x14ac:dyDescent="0.25">
      <c r="A222" s="188"/>
      <c r="B222" s="203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</row>
    <row r="223" spans="1:12" ht="15.75" hidden="1" customHeight="1" x14ac:dyDescent="0.25">
      <c r="A223" s="188"/>
      <c r="B223" s="203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</row>
    <row r="224" spans="1:12" ht="15.75" hidden="1" customHeight="1" x14ac:dyDescent="0.25">
      <c r="A224" s="188"/>
      <c r="B224" s="203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</row>
    <row r="225" spans="1:12" ht="15.75" hidden="1" customHeight="1" x14ac:dyDescent="0.25">
      <c r="A225" s="188"/>
      <c r="B225" s="203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</row>
    <row r="226" spans="1:12" ht="15.75" hidden="1" customHeight="1" x14ac:dyDescent="0.25">
      <c r="A226" s="188"/>
      <c r="B226" s="203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</row>
    <row r="227" spans="1:12" ht="15.75" hidden="1" customHeight="1" x14ac:dyDescent="0.25">
      <c r="A227" s="188"/>
      <c r="B227" s="203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</row>
    <row r="228" spans="1:12" ht="15.75" hidden="1" customHeight="1" x14ac:dyDescent="0.25">
      <c r="A228" s="188"/>
      <c r="B228" s="203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</row>
    <row r="229" spans="1:12" ht="15.75" hidden="1" customHeight="1" x14ac:dyDescent="0.25">
      <c r="A229" s="188"/>
      <c r="B229" s="203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</row>
    <row r="230" spans="1:12" ht="15.75" hidden="1" customHeight="1" x14ac:dyDescent="0.25">
      <c r="A230" s="188"/>
      <c r="B230" s="203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</row>
    <row r="231" spans="1:12" ht="15.75" hidden="1" customHeight="1" x14ac:dyDescent="0.25">
      <c r="A231" s="188"/>
      <c r="B231" s="203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</row>
    <row r="232" spans="1:12" ht="15.75" hidden="1" customHeight="1" x14ac:dyDescent="0.25">
      <c r="A232" s="188"/>
      <c r="B232" s="203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</row>
    <row r="233" spans="1:12" ht="15.75" hidden="1" customHeight="1" x14ac:dyDescent="0.25">
      <c r="A233" s="188"/>
      <c r="B233" s="203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</row>
    <row r="234" spans="1:12" ht="15.75" hidden="1" customHeight="1" x14ac:dyDescent="0.25">
      <c r="A234" s="188"/>
      <c r="B234" s="203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</row>
    <row r="235" spans="1:12" ht="15.75" hidden="1" customHeight="1" x14ac:dyDescent="0.25">
      <c r="A235" s="188"/>
      <c r="B235" s="203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</row>
    <row r="236" spans="1:12" ht="15.75" hidden="1" customHeight="1" x14ac:dyDescent="0.25">
      <c r="A236" s="188"/>
      <c r="B236" s="203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</row>
    <row r="237" spans="1:12" ht="15.75" hidden="1" customHeight="1" x14ac:dyDescent="0.25">
      <c r="A237" s="188"/>
      <c r="B237" s="203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</row>
    <row r="238" spans="1:12" ht="15.75" hidden="1" customHeight="1" x14ac:dyDescent="0.25">
      <c r="A238" s="188"/>
      <c r="B238" s="203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</row>
    <row r="239" spans="1:12" ht="15.75" hidden="1" customHeight="1" x14ac:dyDescent="0.25">
      <c r="A239" s="188"/>
      <c r="B239" s="203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</row>
    <row r="240" spans="1:12" ht="15.75" hidden="1" customHeight="1" x14ac:dyDescent="0.25">
      <c r="A240" s="188"/>
      <c r="B240" s="203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</row>
    <row r="241" spans="1:12" ht="15.75" hidden="1" customHeight="1" x14ac:dyDescent="0.25">
      <c r="A241" s="188"/>
      <c r="B241" s="203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</row>
    <row r="242" spans="1:12" ht="15.75" hidden="1" customHeight="1" x14ac:dyDescent="0.25">
      <c r="A242" s="188"/>
      <c r="B242" s="203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</row>
    <row r="243" spans="1:12" ht="15.75" hidden="1" customHeight="1" x14ac:dyDescent="0.25">
      <c r="A243" s="188"/>
      <c r="B243" s="203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</row>
    <row r="244" spans="1:12" ht="15.75" hidden="1" customHeight="1" x14ac:dyDescent="0.25">
      <c r="A244" s="188"/>
      <c r="B244" s="203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</row>
    <row r="245" spans="1:12" ht="15.75" hidden="1" customHeight="1" x14ac:dyDescent="0.25">
      <c r="A245" s="188"/>
      <c r="B245" s="203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</row>
    <row r="246" spans="1:12" ht="15.75" hidden="1" customHeight="1" x14ac:dyDescent="0.25">
      <c r="A246" s="188"/>
      <c r="B246" s="203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</row>
    <row r="247" spans="1:12" ht="15.75" hidden="1" customHeight="1" x14ac:dyDescent="0.25">
      <c r="A247" s="188"/>
      <c r="B247" s="203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</row>
    <row r="248" spans="1:12" ht="15.75" hidden="1" customHeight="1" x14ac:dyDescent="0.25">
      <c r="A248" s="188"/>
      <c r="B248" s="203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</row>
    <row r="249" spans="1:12" ht="15.75" hidden="1" customHeight="1" x14ac:dyDescent="0.25">
      <c r="A249" s="188"/>
      <c r="B249" s="203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</row>
    <row r="250" spans="1:12" ht="15.75" hidden="1" customHeight="1" x14ac:dyDescent="0.25">
      <c r="A250" s="188"/>
      <c r="B250" s="203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</row>
    <row r="251" spans="1:12" ht="15.75" hidden="1" customHeight="1" x14ac:dyDescent="0.25">
      <c r="A251" s="188"/>
      <c r="B251" s="203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</row>
    <row r="252" spans="1:12" ht="15.75" hidden="1" customHeight="1" x14ac:dyDescent="0.25">
      <c r="A252" s="188"/>
      <c r="B252" s="203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</row>
    <row r="253" spans="1:12" ht="15.75" hidden="1" customHeight="1" x14ac:dyDescent="0.25">
      <c r="A253" s="188"/>
      <c r="B253" s="203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</row>
    <row r="254" spans="1:12" ht="15.75" hidden="1" customHeight="1" x14ac:dyDescent="0.25">
      <c r="A254" s="188"/>
      <c r="B254" s="203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</row>
    <row r="255" spans="1:12" ht="15.75" hidden="1" customHeight="1" x14ac:dyDescent="0.25">
      <c r="A255" s="188"/>
      <c r="B255" s="203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</row>
    <row r="256" spans="1:12" ht="15.75" hidden="1" customHeight="1" x14ac:dyDescent="0.25">
      <c r="A256" s="188"/>
      <c r="B256" s="203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</row>
    <row r="257" spans="1:12" ht="15.75" hidden="1" customHeight="1" x14ac:dyDescent="0.25">
      <c r="A257" s="188"/>
      <c r="B257" s="203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</row>
    <row r="258" spans="1:12" ht="15.75" hidden="1" customHeight="1" x14ac:dyDescent="0.25">
      <c r="A258" s="188"/>
      <c r="B258" s="203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</row>
    <row r="259" spans="1:12" ht="15.75" hidden="1" customHeight="1" x14ac:dyDescent="0.25">
      <c r="A259" s="188"/>
      <c r="B259" s="203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</row>
    <row r="260" spans="1:12" ht="15.75" hidden="1" customHeight="1" x14ac:dyDescent="0.2"/>
    <row r="261" spans="1:12" ht="15.75" hidden="1" customHeight="1" x14ac:dyDescent="0.2"/>
    <row r="262" spans="1:12" ht="15.75" hidden="1" customHeight="1" x14ac:dyDescent="0.2"/>
    <row r="263" spans="1:12" ht="15.75" hidden="1" customHeight="1" x14ac:dyDescent="0.2"/>
    <row r="264" spans="1:12" ht="15.75" hidden="1" customHeight="1" x14ac:dyDescent="0.2"/>
    <row r="265" spans="1:12" ht="15.75" hidden="1" customHeight="1" x14ac:dyDescent="0.2"/>
    <row r="266" spans="1:12" ht="15.75" hidden="1" customHeight="1" x14ac:dyDescent="0.2"/>
    <row r="267" spans="1:12" ht="15.75" hidden="1" customHeight="1" x14ac:dyDescent="0.2"/>
    <row r="268" spans="1:12" ht="15.75" hidden="1" customHeight="1" x14ac:dyDescent="0.2"/>
    <row r="269" spans="1:12" ht="15.75" hidden="1" customHeight="1" x14ac:dyDescent="0.2"/>
    <row r="270" spans="1:12" ht="15.75" hidden="1" customHeight="1" x14ac:dyDescent="0.2"/>
    <row r="271" spans="1:12" ht="15.75" hidden="1" customHeight="1" x14ac:dyDescent="0.2"/>
    <row r="272" spans="1:1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</sheetData>
  <mergeCells count="9">
    <mergeCell ref="G2:G4"/>
    <mergeCell ref="H2:H4"/>
    <mergeCell ref="A1:A4"/>
    <mergeCell ref="B1:B4"/>
    <mergeCell ref="C1:C4"/>
    <mergeCell ref="D1:D4"/>
    <mergeCell ref="E1:H1"/>
    <mergeCell ref="E2:E4"/>
    <mergeCell ref="F2:F4"/>
  </mergeCells>
  <hyperlinks>
    <hyperlink ref="E57" r:id="rId1" location="map-1" xr:uid="{00000000-0004-0000-0300-000000000000}"/>
    <hyperlink ref="F57" r:id="rId2" location="map-4" xr:uid="{00000000-0004-0000-0300-000001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Best States to Work Index</vt:lpstr>
      <vt:lpstr>Wage Dimension</vt:lpstr>
      <vt:lpstr>Worker Protection Dimension</vt:lpstr>
      <vt:lpstr>Right to Organize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Rose</dc:creator>
  <cp:lastModifiedBy>Kaitlyn Henderson</cp:lastModifiedBy>
  <dcterms:created xsi:type="dcterms:W3CDTF">2017-12-05T06:21:31Z</dcterms:created>
  <dcterms:modified xsi:type="dcterms:W3CDTF">2023-08-16T20:43:46Z</dcterms:modified>
</cp:coreProperties>
</file>